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00" windowHeight="7485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8" i="3" l="1"/>
  <c r="AD18" i="3"/>
  <c r="AC18" i="3"/>
  <c r="AA18" i="3"/>
  <c r="Y18" i="3"/>
  <c r="L10" i="3" l="1"/>
  <c r="L11" i="3"/>
  <c r="N11" i="3" s="1"/>
  <c r="L12" i="3"/>
  <c r="L13" i="3"/>
  <c r="N13" i="3" s="1"/>
  <c r="L14" i="3"/>
  <c r="N14" i="3" s="1"/>
  <c r="L15" i="3"/>
  <c r="N15" i="3" s="1"/>
  <c r="L16" i="3"/>
  <c r="L17" i="3"/>
  <c r="N17" i="3" s="1"/>
  <c r="L9" i="3"/>
  <c r="N9" i="3" s="1"/>
  <c r="N10" i="3"/>
  <c r="N12" i="3"/>
  <c r="N16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<sst xmlns="http://schemas.openxmlformats.org/spreadsheetml/2006/main" count="81" uniqueCount="50">
  <si>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</si>
  <si>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</si>
  <si>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</si>
  <si>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</si>
  <si>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</si>
  <si>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</si>
  <si>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</si>
  <si>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</si>
  <si>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</si>
  <si>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</si>
  <si>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</si>
  <si>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</si>
  <si>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</si>
  <si>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</si>
  <si>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</si>
  <si>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</si>
  <si>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</si>
  <si>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</si>
  <si>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</si>
  <si>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</si>
  <si>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</si>
  <si>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</si>
  <si>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</si>
  <si>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</si>
  <si>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</si>
  <si>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</si>
  <si>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</si>
  <si>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</si>
  <si>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</si>
  <si>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</si>
  <si>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</si>
  <si>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</si>
  <si>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</si>
  <si>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</si>
  <si>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</si>
  <si>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</si>
  <si>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</si>
  <si>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</si>
  <si>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</si>
  <si>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</si>
  <si>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</si>
  <si>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</si>
  <si>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</si>
  <si>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CME</t>
  </si>
  <si>
    <t>SJE</t>
  </si>
  <si>
    <t>FINIC-10</t>
  </si>
  <si>
    <t>FINIS-2</t>
  </si>
  <si>
    <t>CONCILIACION PAGADA 2020/11/26</t>
  </si>
  <si>
    <t>CLINICA MEDICAL SAS   NIT. 830507718</t>
  </si>
  <si>
    <t>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</si>
</sst>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mmm\-yy;@"/>
    <numFmt numFmtId="167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166" fontId="1" fillId="0" borderId="0"/>
    <xf numFmtId="167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/>
    <xf numFmtId="14" fontId="4" fillId="0" borderId="0" xfId="0" applyNumberFormat="1" applyFont="1"/>
    <xf numFmtId="14" fontId="0" fillId="0" borderId="1" xfId="0" applyNumberFormat="1" applyBorder="1"/>
    <xf numFmtId="165" fontId="0" fillId="0" borderId="1" xfId="1" applyNumberFormat="1" applyFont="1" applyBorder="1"/>
    <xf numFmtId="165" fontId="0" fillId="0" borderId="0" xfId="0" applyNumberFormat="1"/>
    <xf numFmtId="165" fontId="0" fillId="0" borderId="1" xfId="0" applyNumberForma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6">
    <cellStyle name="Euro 7" xfId="3"/>
    <cellStyle name="Millares" xfId="1" builtinId="3"/>
    <cellStyle name="Millares 3" xfId="5"/>
    <cellStyle name="Normal" xfId="0" builtinId="0"/>
    <cellStyle name="Normal 2 2" xfId="2"/>
    <cellStyle name="Normal 24" xfId="4"/>
  </cellStyles>
  <dxfs count="4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abSelected="1" zoomScale="98" zoomScaleNormal="98" workbookViewId="0">
      <selection activeCell="B8" sqref="B8"/>
    </sheetView>
  </sheetViews>
  <sheetFormatPr baseColWidth="10" defaultColWidth="11.28515625" defaultRowHeight="15" x14ac:dyDescent="0.25"/>
  <cols>
    <col min="1" max="1" width="11.85546875" customWidth="1"/>
    <col min="2" max="2" width="14.7109375" customWidth="1"/>
    <col min="3" max="3" width="13.7109375" bestFit="1" customWidth="1"/>
    <col min="7" max="7" width="12.85546875" bestFit="1" customWidth="1"/>
    <col min="8" max="8" width="12.28515625" customWidth="1"/>
    <col min="10" max="13" width="14.140625" customWidth="1"/>
    <col min="14" max="16" width="12.140625" customWidth="1"/>
    <col min="20" max="21" width="12.28515625" customWidth="1"/>
    <col min="25" max="25" width="12.85546875" customWidth="1"/>
    <col min="31" max="31" width="20.28515625" customWidth="1"/>
    <col min="32" max="32" width="19.7109375" customWidth="1"/>
    <col min="33" max="33" width="17.140625" customWidth="1"/>
    <col min="34" max="34" width="13.7109375" customWidth="1"/>
    <col min="35" max="35" width="13.85546875" customWidth="1"/>
    <col min="36" max="36" width="33.285156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s="1" t="s">
        <v>49</v>
      </c>
    </row>
    <row r="3" spans="1:36" ht="15.75" customHeight="1" x14ac:dyDescent="0.25">
      <c r="A3" s="1" t="s">
        <v>2</v>
      </c>
      <c r="B3" s="1" t="s">
        <v>48</v>
      </c>
    </row>
    <row r="4" spans="1:36" x14ac:dyDescent="0.25">
      <c r="A4" s="1" t="s">
        <v>3</v>
      </c>
      <c r="B4" s="13">
        <v>43921</v>
      </c>
    </row>
    <row r="5" spans="1:36" x14ac:dyDescent="0.25">
      <c r="A5" s="1" t="s">
        <v>4</v>
      </c>
      <c r="B5" s="13">
        <v>44161</v>
      </c>
    </row>
    <row r="6" spans="1:36" ht="15.75" thickBot="1" x14ac:dyDescent="0.3"/>
    <row r="7" spans="1:36" ht="15.75" customHeight="1" thickBot="1" x14ac:dyDescent="0.3">
      <c r="A7" s="21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11"/>
      <c r="Q7" s="18" t="s">
        <v>6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2">
        <v>1</v>
      </c>
      <c r="B9" s="12"/>
      <c r="C9" s="12" t="s">
        <v>43</v>
      </c>
      <c r="D9" s="12">
        <v>10103</v>
      </c>
      <c r="E9" s="12"/>
      <c r="F9" s="14">
        <v>43748.713229166664</v>
      </c>
      <c r="G9" s="15">
        <v>2737096</v>
      </c>
      <c r="H9" s="12">
        <v>0</v>
      </c>
      <c r="I9" s="15">
        <v>35470</v>
      </c>
      <c r="J9" s="12"/>
      <c r="K9" s="15">
        <v>2559746</v>
      </c>
      <c r="L9" s="15">
        <f>+AC9</f>
        <v>141880</v>
      </c>
      <c r="M9" s="17"/>
      <c r="N9" s="17">
        <f>+K9+L9</f>
        <v>2701626</v>
      </c>
      <c r="O9" s="15">
        <v>0</v>
      </c>
      <c r="P9" s="12" t="s">
        <v>43</v>
      </c>
      <c r="Q9" s="12">
        <v>10103</v>
      </c>
      <c r="R9" s="12">
        <v>2737096</v>
      </c>
      <c r="S9" s="12"/>
      <c r="T9" s="12"/>
      <c r="U9" s="12"/>
      <c r="V9" s="12"/>
      <c r="W9" s="12">
        <v>2654152</v>
      </c>
      <c r="X9" s="12"/>
      <c r="Y9" s="12">
        <v>177350</v>
      </c>
      <c r="Z9" s="12"/>
      <c r="AA9" s="12">
        <v>35470</v>
      </c>
      <c r="AB9" s="12"/>
      <c r="AC9" s="12">
        <v>141880</v>
      </c>
      <c r="AD9" s="12">
        <v>35470</v>
      </c>
      <c r="AE9" s="12" t="s">
        <v>45</v>
      </c>
      <c r="AF9" s="12">
        <v>0</v>
      </c>
      <c r="AG9" s="12">
        <v>0</v>
      </c>
      <c r="AH9" s="12">
        <v>141880</v>
      </c>
      <c r="AI9" s="12">
        <v>0</v>
      </c>
      <c r="AJ9" s="12" t="s">
        <v>47</v>
      </c>
    </row>
    <row r="10" spans="1:36" x14ac:dyDescent="0.25">
      <c r="A10" s="12">
        <v>2</v>
      </c>
      <c r="B10" s="12"/>
      <c r="C10" s="12" t="s">
        <v>43</v>
      </c>
      <c r="D10" s="12">
        <v>10294</v>
      </c>
      <c r="E10" s="12"/>
      <c r="F10" s="14">
        <v>43748.713275462964</v>
      </c>
      <c r="G10" s="15">
        <v>3714683</v>
      </c>
      <c r="H10" s="12">
        <v>0</v>
      </c>
      <c r="I10" s="15">
        <v>130000</v>
      </c>
      <c r="J10" s="12"/>
      <c r="K10" s="15">
        <v>3064683</v>
      </c>
      <c r="L10" s="15">
        <f t="shared" ref="L10:L17" si="0">+AC10</f>
        <v>520000</v>
      </c>
      <c r="M10" s="17"/>
      <c r="N10" s="17">
        <f t="shared" ref="N10:N17" si="1">+K10+L10</f>
        <v>3584683</v>
      </c>
      <c r="O10" s="15">
        <v>0</v>
      </c>
      <c r="P10" s="12" t="s">
        <v>43</v>
      </c>
      <c r="Q10" s="12">
        <v>10294</v>
      </c>
      <c r="R10" s="12">
        <v>3714683</v>
      </c>
      <c r="S10" s="12"/>
      <c r="T10" s="12"/>
      <c r="U10" s="12"/>
      <c r="V10" s="12"/>
      <c r="W10" s="12">
        <v>2662179</v>
      </c>
      <c r="X10" s="12"/>
      <c r="Y10" s="12">
        <v>650000</v>
      </c>
      <c r="Z10" s="12"/>
      <c r="AA10" s="12">
        <v>130000</v>
      </c>
      <c r="AB10" s="12"/>
      <c r="AC10" s="12">
        <v>520000</v>
      </c>
      <c r="AD10" s="12">
        <v>130000</v>
      </c>
      <c r="AE10" s="12" t="s">
        <v>45</v>
      </c>
      <c r="AF10" s="12">
        <v>0</v>
      </c>
      <c r="AG10" s="12">
        <v>0</v>
      </c>
      <c r="AH10" s="12">
        <v>520000</v>
      </c>
      <c r="AI10" s="12">
        <v>0</v>
      </c>
      <c r="AJ10" s="12" t="s">
        <v>47</v>
      </c>
    </row>
    <row r="11" spans="1:36" x14ac:dyDescent="0.25">
      <c r="A11" s="12">
        <v>3</v>
      </c>
      <c r="B11" s="12"/>
      <c r="C11" s="12" t="s">
        <v>44</v>
      </c>
      <c r="D11" s="12">
        <v>3204</v>
      </c>
      <c r="E11" s="12"/>
      <c r="F11" s="14">
        <v>43817</v>
      </c>
      <c r="G11" s="15">
        <v>11959505</v>
      </c>
      <c r="H11" s="12">
        <v>0</v>
      </c>
      <c r="I11" s="15">
        <v>130000</v>
      </c>
      <c r="J11" s="12"/>
      <c r="K11" s="15">
        <v>11309505</v>
      </c>
      <c r="L11" s="15">
        <f t="shared" si="0"/>
        <v>520000</v>
      </c>
      <c r="M11" s="17"/>
      <c r="N11" s="17">
        <f t="shared" si="1"/>
        <v>11829505</v>
      </c>
      <c r="O11" s="15">
        <v>0</v>
      </c>
      <c r="P11" s="12" t="s">
        <v>44</v>
      </c>
      <c r="Q11" s="12">
        <v>3204</v>
      </c>
      <c r="R11" s="12">
        <v>11959505</v>
      </c>
      <c r="S11" s="12"/>
      <c r="T11" s="12"/>
      <c r="U11" s="12"/>
      <c r="V11" s="12"/>
      <c r="W11" s="12">
        <v>2637885</v>
      </c>
      <c r="X11" s="12"/>
      <c r="Y11" s="12">
        <v>650000</v>
      </c>
      <c r="Z11" s="12"/>
      <c r="AA11" s="12">
        <v>130000</v>
      </c>
      <c r="AB11" s="12"/>
      <c r="AC11" s="12">
        <v>520000</v>
      </c>
      <c r="AD11" s="12">
        <v>130000</v>
      </c>
      <c r="AE11" s="12" t="s">
        <v>45</v>
      </c>
      <c r="AF11" s="12">
        <v>0</v>
      </c>
      <c r="AG11" s="12">
        <v>0</v>
      </c>
      <c r="AH11" s="12">
        <v>520000</v>
      </c>
      <c r="AI11" s="12">
        <v>0</v>
      </c>
      <c r="AJ11" s="12" t="s">
        <v>47</v>
      </c>
    </row>
    <row r="12" spans="1:36" x14ac:dyDescent="0.25">
      <c r="A12" s="12">
        <v>4</v>
      </c>
      <c r="B12" s="12"/>
      <c r="C12" s="12" t="s">
        <v>43</v>
      </c>
      <c r="D12" s="12">
        <v>17897</v>
      </c>
      <c r="E12" s="12"/>
      <c r="F12" s="14">
        <v>43818</v>
      </c>
      <c r="G12" s="15">
        <v>2326956</v>
      </c>
      <c r="H12" s="12">
        <v>0</v>
      </c>
      <c r="I12" s="15">
        <v>69260</v>
      </c>
      <c r="J12" s="12"/>
      <c r="K12" s="15">
        <v>1980656</v>
      </c>
      <c r="L12" s="15">
        <f t="shared" si="0"/>
        <v>277040</v>
      </c>
      <c r="M12" s="17"/>
      <c r="N12" s="17">
        <f t="shared" si="1"/>
        <v>2257696</v>
      </c>
      <c r="O12" s="15">
        <v>0</v>
      </c>
      <c r="P12" s="12" t="s">
        <v>43</v>
      </c>
      <c r="Q12" s="12">
        <v>17897</v>
      </c>
      <c r="R12" s="12">
        <v>2326956</v>
      </c>
      <c r="S12" s="12"/>
      <c r="T12" s="12"/>
      <c r="U12" s="12"/>
      <c r="V12" s="12"/>
      <c r="W12" s="12">
        <v>2658456</v>
      </c>
      <c r="X12" s="12"/>
      <c r="Y12" s="12">
        <v>346300</v>
      </c>
      <c r="Z12" s="12"/>
      <c r="AA12" s="12">
        <v>69260</v>
      </c>
      <c r="AB12" s="12"/>
      <c r="AC12" s="12">
        <v>277040</v>
      </c>
      <c r="AD12" s="12">
        <v>69260</v>
      </c>
      <c r="AE12" s="12" t="s">
        <v>45</v>
      </c>
      <c r="AF12" s="12">
        <v>0</v>
      </c>
      <c r="AG12" s="12">
        <v>0</v>
      </c>
      <c r="AH12" s="12">
        <v>277040</v>
      </c>
      <c r="AI12" s="12">
        <v>0</v>
      </c>
      <c r="AJ12" s="12" t="s">
        <v>47</v>
      </c>
    </row>
    <row r="13" spans="1:36" x14ac:dyDescent="0.25">
      <c r="A13" s="12">
        <v>5</v>
      </c>
      <c r="B13" s="12"/>
      <c r="C13" s="12" t="s">
        <v>43</v>
      </c>
      <c r="D13" s="12">
        <v>29728</v>
      </c>
      <c r="E13" s="12"/>
      <c r="F13" s="14">
        <v>43844</v>
      </c>
      <c r="G13" s="15">
        <v>18849895</v>
      </c>
      <c r="H13" s="12">
        <v>0</v>
      </c>
      <c r="I13" s="15">
        <v>65079</v>
      </c>
      <c r="J13" s="12"/>
      <c r="K13" s="15">
        <v>18524500</v>
      </c>
      <c r="L13" s="15">
        <f t="shared" si="0"/>
        <v>260316</v>
      </c>
      <c r="M13" s="17"/>
      <c r="N13" s="17">
        <f t="shared" si="1"/>
        <v>18784816</v>
      </c>
      <c r="O13" s="15">
        <v>0</v>
      </c>
      <c r="P13" s="12" t="s">
        <v>43</v>
      </c>
      <c r="Q13" s="12">
        <v>29728</v>
      </c>
      <c r="R13" s="12">
        <v>18849895</v>
      </c>
      <c r="S13" s="12"/>
      <c r="T13" s="12"/>
      <c r="U13" s="12"/>
      <c r="V13" s="12"/>
      <c r="W13" s="12">
        <v>2674288</v>
      </c>
      <c r="X13" s="12"/>
      <c r="Y13" s="12">
        <v>325395</v>
      </c>
      <c r="Z13" s="12"/>
      <c r="AA13" s="12">
        <v>65079</v>
      </c>
      <c r="AB13" s="12"/>
      <c r="AC13" s="12">
        <v>260316</v>
      </c>
      <c r="AD13" s="12">
        <v>65079</v>
      </c>
      <c r="AE13" s="12" t="s">
        <v>45</v>
      </c>
      <c r="AF13" s="12">
        <v>0</v>
      </c>
      <c r="AG13" s="12">
        <v>0</v>
      </c>
      <c r="AH13" s="12">
        <v>260316</v>
      </c>
      <c r="AI13" s="12">
        <v>0</v>
      </c>
      <c r="AJ13" s="12" t="s">
        <v>47</v>
      </c>
    </row>
    <row r="14" spans="1:36" x14ac:dyDescent="0.25">
      <c r="A14" s="12">
        <v>6</v>
      </c>
      <c r="B14" s="12"/>
      <c r="C14" s="12" t="s">
        <v>43</v>
      </c>
      <c r="D14" s="12">
        <v>30162</v>
      </c>
      <c r="E14" s="12"/>
      <c r="F14" s="14">
        <v>43850</v>
      </c>
      <c r="G14" s="15">
        <v>1638373</v>
      </c>
      <c r="H14" s="12">
        <v>0</v>
      </c>
      <c r="I14" s="15">
        <v>7280</v>
      </c>
      <c r="J14" s="12"/>
      <c r="K14" s="15">
        <v>1601973</v>
      </c>
      <c r="L14" s="15">
        <f t="shared" si="0"/>
        <v>29120</v>
      </c>
      <c r="M14" s="17"/>
      <c r="N14" s="17">
        <f t="shared" si="1"/>
        <v>1631093</v>
      </c>
      <c r="O14" s="15">
        <v>0</v>
      </c>
      <c r="P14" s="12" t="s">
        <v>43</v>
      </c>
      <c r="Q14" s="12">
        <v>30162</v>
      </c>
      <c r="R14" s="12">
        <v>1638373</v>
      </c>
      <c r="S14" s="12"/>
      <c r="T14" s="12"/>
      <c r="U14" s="12"/>
      <c r="V14" s="12"/>
      <c r="W14" s="12">
        <v>2679146</v>
      </c>
      <c r="X14" s="12"/>
      <c r="Y14" s="12">
        <v>36400</v>
      </c>
      <c r="Z14" s="12"/>
      <c r="AA14" s="12">
        <v>7280</v>
      </c>
      <c r="AB14" s="12"/>
      <c r="AC14" s="12">
        <v>29120</v>
      </c>
      <c r="AD14" s="12">
        <v>7280</v>
      </c>
      <c r="AE14" s="12" t="s">
        <v>45</v>
      </c>
      <c r="AF14" s="12">
        <v>0</v>
      </c>
      <c r="AG14" s="12">
        <v>0</v>
      </c>
      <c r="AH14" s="12">
        <v>29120</v>
      </c>
      <c r="AI14" s="12">
        <v>0</v>
      </c>
      <c r="AJ14" s="12" t="s">
        <v>47</v>
      </c>
    </row>
    <row r="15" spans="1:36" x14ac:dyDescent="0.25">
      <c r="A15" s="12">
        <v>7</v>
      </c>
      <c r="B15" s="12"/>
      <c r="C15" s="12" t="s">
        <v>43</v>
      </c>
      <c r="D15" s="12">
        <v>30000</v>
      </c>
      <c r="E15" s="12"/>
      <c r="F15" s="14">
        <v>43847</v>
      </c>
      <c r="G15" s="15">
        <v>7517220</v>
      </c>
      <c r="H15" s="12">
        <v>0</v>
      </c>
      <c r="I15" s="15">
        <v>80115</v>
      </c>
      <c r="J15" s="12"/>
      <c r="K15" s="15">
        <v>7116645</v>
      </c>
      <c r="L15" s="15">
        <f t="shared" si="0"/>
        <v>320460</v>
      </c>
      <c r="M15" s="17"/>
      <c r="N15" s="17">
        <f t="shared" si="1"/>
        <v>7437105</v>
      </c>
      <c r="O15" s="15">
        <v>0</v>
      </c>
      <c r="P15" s="12" t="s">
        <v>43</v>
      </c>
      <c r="Q15" s="12">
        <v>30000</v>
      </c>
      <c r="R15" s="12">
        <v>7517220</v>
      </c>
      <c r="S15" s="12"/>
      <c r="T15" s="12"/>
      <c r="U15" s="12"/>
      <c r="V15" s="12"/>
      <c r="W15" s="12">
        <v>2745902</v>
      </c>
      <c r="X15" s="12"/>
      <c r="Y15" s="12">
        <v>400575</v>
      </c>
      <c r="Z15" s="12"/>
      <c r="AA15" s="12">
        <v>80115</v>
      </c>
      <c r="AB15" s="12"/>
      <c r="AC15" s="12">
        <v>320460</v>
      </c>
      <c r="AD15" s="12">
        <v>80115</v>
      </c>
      <c r="AE15" s="12" t="s">
        <v>45</v>
      </c>
      <c r="AF15" s="12">
        <v>0</v>
      </c>
      <c r="AG15" s="12">
        <v>0</v>
      </c>
      <c r="AH15" s="12">
        <v>320460</v>
      </c>
      <c r="AI15" s="12">
        <v>0</v>
      </c>
      <c r="AJ15" s="12" t="s">
        <v>47</v>
      </c>
    </row>
    <row r="16" spans="1:36" x14ac:dyDescent="0.25">
      <c r="A16" s="12">
        <v>8</v>
      </c>
      <c r="B16" s="12"/>
      <c r="C16" s="12" t="s">
        <v>43</v>
      </c>
      <c r="D16" s="12">
        <v>35363</v>
      </c>
      <c r="E16" s="12"/>
      <c r="F16" s="14">
        <v>43892.717430555553</v>
      </c>
      <c r="G16" s="15">
        <v>2272157</v>
      </c>
      <c r="H16" s="12">
        <v>0</v>
      </c>
      <c r="I16" s="15">
        <v>30860</v>
      </c>
      <c r="J16" s="12"/>
      <c r="K16" s="15">
        <v>2117855</v>
      </c>
      <c r="L16" s="15">
        <f t="shared" si="0"/>
        <v>123442</v>
      </c>
      <c r="M16" s="17"/>
      <c r="N16" s="17">
        <f t="shared" si="1"/>
        <v>2241297</v>
      </c>
      <c r="O16" s="15">
        <v>0</v>
      </c>
      <c r="P16" s="12" t="s">
        <v>43</v>
      </c>
      <c r="Q16" s="12">
        <v>35363</v>
      </c>
      <c r="R16" s="12">
        <v>2272157</v>
      </c>
      <c r="S16" s="12"/>
      <c r="T16" s="12"/>
      <c r="U16" s="12"/>
      <c r="V16" s="12"/>
      <c r="W16" s="12">
        <v>2720887</v>
      </c>
      <c r="X16" s="12"/>
      <c r="Y16" s="12">
        <v>154302</v>
      </c>
      <c r="Z16" s="12"/>
      <c r="AA16" s="12">
        <v>30860</v>
      </c>
      <c r="AB16" s="12"/>
      <c r="AC16" s="12">
        <v>123442</v>
      </c>
      <c r="AD16" s="12">
        <v>30860</v>
      </c>
      <c r="AE16" s="12" t="s">
        <v>46</v>
      </c>
      <c r="AF16" s="12">
        <v>0</v>
      </c>
      <c r="AG16" s="12">
        <v>0</v>
      </c>
      <c r="AH16" s="12">
        <v>123442</v>
      </c>
      <c r="AI16" s="12">
        <v>0</v>
      </c>
      <c r="AJ16" s="12" t="s">
        <v>47</v>
      </c>
    </row>
    <row r="17" spans="1:36" x14ac:dyDescent="0.25">
      <c r="A17" s="12">
        <v>9</v>
      </c>
      <c r="B17" s="12"/>
      <c r="C17" s="12" t="s">
        <v>43</v>
      </c>
      <c r="D17" s="12">
        <v>40165</v>
      </c>
      <c r="E17" s="12"/>
      <c r="F17" s="14">
        <v>43934</v>
      </c>
      <c r="G17" s="15">
        <v>20907268</v>
      </c>
      <c r="H17" s="12">
        <v>0</v>
      </c>
      <c r="I17" s="15">
        <v>30855</v>
      </c>
      <c r="J17" s="12"/>
      <c r="K17" s="15">
        <v>20752993</v>
      </c>
      <c r="L17" s="15">
        <f t="shared" si="0"/>
        <v>123420</v>
      </c>
      <c r="M17" s="17"/>
      <c r="N17" s="17">
        <f t="shared" si="1"/>
        <v>20876413</v>
      </c>
      <c r="O17" s="15">
        <v>0</v>
      </c>
      <c r="P17" s="12" t="s">
        <v>43</v>
      </c>
      <c r="Q17" s="12">
        <v>40165</v>
      </c>
      <c r="R17" s="12">
        <v>20907268</v>
      </c>
      <c r="S17" s="12"/>
      <c r="T17" s="12"/>
      <c r="U17" s="12"/>
      <c r="V17" s="12"/>
      <c r="W17" s="12">
        <v>2795348</v>
      </c>
      <c r="X17" s="12"/>
      <c r="Y17" s="12">
        <v>154275</v>
      </c>
      <c r="Z17" s="12"/>
      <c r="AA17" s="12">
        <v>30855</v>
      </c>
      <c r="AB17" s="12"/>
      <c r="AC17" s="12">
        <v>123420</v>
      </c>
      <c r="AD17" s="12">
        <v>30855</v>
      </c>
      <c r="AE17" s="12" t="s">
        <v>45</v>
      </c>
      <c r="AF17" s="12">
        <v>0</v>
      </c>
      <c r="AG17" s="12">
        <v>0</v>
      </c>
      <c r="AH17" s="12">
        <v>123420</v>
      </c>
      <c r="AI17" s="12">
        <v>0</v>
      </c>
      <c r="AJ17" s="12" t="s">
        <v>47</v>
      </c>
    </row>
    <row r="18" spans="1:36" x14ac:dyDescent="0.25">
      <c r="Y18" s="1">
        <f>SUM(Y9:Y17)</f>
        <v>2894597</v>
      </c>
      <c r="AA18" s="1">
        <f>SUM(AA9:AA17)</f>
        <v>578919</v>
      </c>
      <c r="AC18" s="1">
        <f>SUM(AC9:AC17)</f>
        <v>2315678</v>
      </c>
      <c r="AD18" s="1">
        <f>SUM(AD9:AD17)</f>
        <v>578919</v>
      </c>
      <c r="AH18" s="1">
        <f>SUM(AH9:AH17)</f>
        <v>2315678</v>
      </c>
    </row>
    <row r="19" spans="1:36" x14ac:dyDescent="0.25">
      <c r="J19" s="16"/>
    </row>
  </sheetData>
  <mergeCells count="2">
    <mergeCell ref="Q7:AH7"/>
    <mergeCell ref="A7:O7"/>
  </mergeCells>
  <conditionalFormatting sqref="A9:AJ17">
    <cfRule type="expression" dxfId="44" priority="46">
      <formula>($AG9:$AG17172="Total general")</formula>
    </cfRule>
    <cfRule type="expression" dxfId="43" priority="47">
      <formula>($AG9:$AG17172="Total FACTURA PAGADA")</formula>
    </cfRule>
    <cfRule type="expression" dxfId="42" priority="48">
      <formula>($AG9:$AG17172="Total FACTURA EN TRAMITE DE AUDITORIA Y NO VENCIDA PARA PAGO")</formula>
    </cfRule>
    <cfRule type="expression" dxfId="41" priority="49">
      <formula>($AG9:$AG17172="Total FACTURA DEVUELTA")</formula>
    </cfRule>
    <cfRule type="expression" dxfId="40" priority="50">
      <formula>($AG9:$AG17172="Total FACTURA NO RECIBIDA")</formula>
    </cfRule>
  </conditionalFormatting>
  <conditionalFormatting sqref="P9:P17">
    <cfRule type="expression" dxfId="39" priority="36">
      <formula>($AG9:$AG17172="Total general")</formula>
    </cfRule>
    <cfRule type="expression" dxfId="38" priority="37">
      <formula>($AG9:$AG17172="Total FACTURA PAGADA")</formula>
    </cfRule>
    <cfRule type="expression" dxfId="37" priority="38">
      <formula>($AG9:$AG17172="Total FACTURA EN TRAMITE DE AUDITORIA Y NO VENCIDA PARA PAGO")</formula>
    </cfRule>
    <cfRule type="expression" dxfId="36" priority="39">
      <formula>($AG9:$AG17172="Total FACTURA DEVUELTA")</formula>
    </cfRule>
    <cfRule type="expression" dxfId="35" priority="40">
      <formula>($AG9:$AG17172="Total FACTURA NO RECIBIDA")</formula>
    </cfRule>
  </conditionalFormatting>
  <conditionalFormatting sqref="Q9:Q17">
    <cfRule type="expression" dxfId="34" priority="31">
      <formula>($AG9:$AG17172="Total general")</formula>
    </cfRule>
    <cfRule type="expression" dxfId="33" priority="32">
      <formula>($AG9:$AG17172="Total FACTURA PAGADA")</formula>
    </cfRule>
    <cfRule type="expression" dxfId="32" priority="33">
      <formula>($AG9:$AG17172="Total FACTURA EN TRAMITE DE AUDITORIA Y NO VENCIDA PARA PAGO")</formula>
    </cfRule>
    <cfRule type="expression" dxfId="31" priority="34">
      <formula>($AG9:$AG17172="Total FACTURA DEVUELTA")</formula>
    </cfRule>
    <cfRule type="expression" dxfId="30" priority="35">
      <formula>($AG9:$AG17172="Total FACTURA NO RECIBIDA")</formula>
    </cfRule>
  </conditionalFormatting>
  <conditionalFormatting sqref="Y9:Y17">
    <cfRule type="expression" dxfId="29" priority="26">
      <formula>($AG9:$AG17172="Total general")</formula>
    </cfRule>
    <cfRule type="expression" dxfId="28" priority="27">
      <formula>($AG9:$AG17172="Total FACTURA PAGADA")</formula>
    </cfRule>
    <cfRule type="expression" dxfId="27" priority="28">
      <formula>($AG9:$AG17172="Total FACTURA EN TRAMITE DE AUDITORIA Y NO VENCIDA PARA PAGO")</formula>
    </cfRule>
    <cfRule type="expression" dxfId="26" priority="29">
      <formula>($AG9:$AG17172="Total FACTURA DEVUELTA")</formula>
    </cfRule>
    <cfRule type="expression" dxfId="25" priority="30">
      <formula>($AG9:$AG17172="Total FACTURA NO RECIBIDA")</formula>
    </cfRule>
  </conditionalFormatting>
  <conditionalFormatting sqref="AA9:AA17">
    <cfRule type="expression" dxfId="24" priority="21">
      <formula>($AG9:$AG17172="Total general")</formula>
    </cfRule>
    <cfRule type="expression" dxfId="23" priority="22">
      <formula>($AG9:$AG17172="Total FACTURA PAGADA")</formula>
    </cfRule>
    <cfRule type="expression" dxfId="22" priority="23">
      <formula>($AG9:$AG17172="Total FACTURA EN TRAMITE DE AUDITORIA Y NO VENCIDA PARA PAGO")</formula>
    </cfRule>
    <cfRule type="expression" dxfId="21" priority="24">
      <formula>($AG9:$AG17172="Total FACTURA DEVUELTA")</formula>
    </cfRule>
    <cfRule type="expression" dxfId="20" priority="25">
      <formula>($AG9:$AG17172="Total FACTURA NO RECIBIDA")</formula>
    </cfRule>
  </conditionalFormatting>
  <conditionalFormatting sqref="AC9:AC17">
    <cfRule type="expression" dxfId="19" priority="16">
      <formula>($AG9:$AG17172="Total general")</formula>
    </cfRule>
    <cfRule type="expression" dxfId="18" priority="17">
      <formula>($AG9:$AG17172="Total FACTURA PAGADA")</formula>
    </cfRule>
    <cfRule type="expression" dxfId="17" priority="18">
      <formula>($AG9:$AG17172="Total FACTURA EN TRAMITE DE AUDITORIA Y NO VENCIDA PARA PAGO")</formula>
    </cfRule>
    <cfRule type="expression" dxfId="16" priority="19">
      <formula>($AG9:$AG17172="Total FACTURA DEVUELTA")</formula>
    </cfRule>
    <cfRule type="expression" dxfId="15" priority="20">
      <formula>($AG9:$AG17172="Total FACTURA NO RECIBIDA")</formula>
    </cfRule>
  </conditionalFormatting>
  <conditionalFormatting sqref="AD9:AD17">
    <cfRule type="expression" dxfId="14" priority="11">
      <formula>($AG9:$AG17172="Total general")</formula>
    </cfRule>
    <cfRule type="expression" dxfId="13" priority="12">
      <formula>($AG9:$AG17172="Total FACTURA PAGADA")</formula>
    </cfRule>
    <cfRule type="expression" dxfId="12" priority="13">
      <formula>($AG9:$AG17172="Total FACTURA EN TRAMITE DE AUDITORIA Y NO VENCIDA PARA PAGO")</formula>
    </cfRule>
    <cfRule type="expression" dxfId="11" priority="14">
      <formula>($AG9:$AG17172="Total FACTURA DEVUELTA")</formula>
    </cfRule>
    <cfRule type="expression" dxfId="10" priority="15">
      <formula>($AG9:$AG17172="Total FACTURA NO RECIBIDA")</formula>
    </cfRule>
  </conditionalFormatting>
  <conditionalFormatting sqref="AH9:AH17">
    <cfRule type="expression" dxfId="9" priority="6">
      <formula>($AG9:$AG17172="Total general")</formula>
    </cfRule>
    <cfRule type="expression" dxfId="8" priority="7">
      <formula>($AG9:$AG17172="Total FACTURA PAGADA")</formula>
    </cfRule>
    <cfRule type="expression" dxfId="7" priority="8">
      <formula>($AG9:$AG17172="Total FACTURA EN TRAMITE DE AUDITORIA Y NO VENCIDA PARA PAGO")</formula>
    </cfRule>
    <cfRule type="expression" dxfId="6" priority="9">
      <formula>($AG9:$AG17172="Total FACTURA DEVUELTA")</formula>
    </cfRule>
    <cfRule type="expression" dxfId="5" priority="10">
      <formula>($AG9:$AG17172="Total FACTURA NO RECIBIDA")</formula>
    </cfRule>
  </conditionalFormatting>
  <conditionalFormatting sqref="A9">
    <cfRule type="expression" dxfId="4" priority="1">
      <formula>($AG9:$AG17172="Total general")</formula>
    </cfRule>
    <cfRule type="expression" dxfId="3" priority="2">
      <formula>($AG9:$AG17172="Total FACTURA PAGADA")</formula>
    </cfRule>
    <cfRule type="expression" dxfId="2" priority="3">
      <formula>($AG9:$AG17172="Total FACTURA EN TRAMITE DE AUDITORIA Y NO VENCIDA PARA PAGO")</formula>
    </cfRule>
    <cfRule type="expression" dxfId="1" priority="4">
      <formula>($AG9:$AG17172="Total FACTURA DEVUELTA")</formula>
    </cfRule>
    <cfRule type="expression" dxfId="0" priority="5">
      <formula>($AG9:$AG17172="Total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b6565643-c00f-44ce-b5d1-532a85e4382c"/>
    <ds:schemaRef ds:uri="http://schemas.microsoft.com/sharepoint/v3/field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E96A1F-616A-46AE-95B3-20E9DBC47A8A}"/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2021-01-23T12:55:19Z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