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 011 de 2020\AIFT010\CENTRO\"/>
    </mc:Choice>
  </mc:AlternateContent>
  <bookViews>
    <workbookView xWindow="32760" yWindow="32760" windowWidth="20490" windowHeight="7545"/>
  </bookViews>
  <sheets>
    <sheet name="PROPUESTA FORMATO" sheetId="3" r:id="rId1"/>
  </sheets>
  <definedNames>
    <definedName name="_xlnm._FilterDatabase" localSheetId="0" hidden="1">'PROPUESTA FORMATO'!$A$8:$AJ$8</definedName>
  </definedNames>
  <calcPr calcId="162913"/>
</workbook>
</file>

<file path=xl/calcChain.xml><?xml version="1.0" encoding="utf-8"?>
<calcChain xmlns="http://schemas.openxmlformats.org/spreadsheetml/2006/main">
  <c r="AH20" i="3" l="1"/>
  <c r="AD20" i="3"/>
  <c r="AC20" i="3"/>
  <c r="AA20" i="3"/>
  <c r="Y20" i="3"/>
  <c r="N19" i="3"/>
  <c r="N18" i="3"/>
  <c r="N17" i="3"/>
  <c r="N16" i="3"/>
  <c r="N15" i="3"/>
  <c r="N14" i="3"/>
  <c r="N13" i="3"/>
  <c r="N12" i="3"/>
  <c r="N11" i="3"/>
  <c r="N10" i="3"/>
  <c r="N9" i="3"/>
  <c r="R21" i="3"/>
</calcChain>
</file>

<file path=xl/comments1.xml><?xml version="1.0" encoding="utf-8"?>
<comments xmlns="http://schemas.openxmlformats.org/spreadsheetml/2006/main">
  <authors>
    <author>DMC</author>
    <author>Tatiana Patiño Cano</author>
    <author>Jaqueline Moreno Pardo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P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INSERTA UNA COLUMNA QUE SE LLAMA PREFIJO</t>
        </r>
      </text>
    </comment>
    <comment ref="Q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COPIA DE ANEXO 2 EL PREFIJO EL NUMERO DE LA FACTURA Y SE PEGA EN LA HOJA P Y Q
</t>
        </r>
      </text>
    </comment>
    <comment ref="R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SALE DEL CRUCE DE CARTERA, VALOR INICIAL DE LA FACTURA POR MEDIO DE UN BUSCAR V
</t>
        </r>
      </text>
    </comment>
    <comment ref="W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realiza un buscar v y se trae del cruce de cartera
</t>
        </r>
      </text>
    </comment>
    <comment ref="Y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TRAE DEL ANEXO 2 EL VALOR CONCILIADO, QUE CORRESPONDE AL VALOR DE LA GLOSA</t>
        </r>
      </text>
    </comment>
    <comment ref="AA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IPS</t>
        </r>
      </text>
    </comment>
    <comment ref="AB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NO SE DILIGENCIA</t>
        </r>
      </text>
    </comment>
    <comment ref="AC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EPS</t>
        </r>
      </text>
    </comment>
    <comment ref="AD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AL DE LA COLUMNA AA, VALOR ACEPTADO POR LA IPS
</t>
        </r>
      </text>
    </comment>
    <comment ref="AF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QUEDAN EN 0, YA QUE NO QUEDAN VALORES PENDIENTES
</t>
        </r>
      </text>
    </comment>
    <comment ref="AG8" authorId="1" shapeId="0">
      <text>
        <r>
          <rPr>
            <b/>
            <sz val="9"/>
            <color indexed="81"/>
            <rFont val="Tahoma"/>
            <family val="2"/>
          </rPr>
          <t>Tatiana Patiño Cano
QUEDA EN 0 NO QUEDA NADA PENDIENTE</t>
        </r>
      </text>
    </comment>
    <comment ref="AH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DE LA COLUMNA AC, VALOR ACEPTADO POR LA EPS
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9" authorId="2" shapeId="0">
      <text>
        <r>
          <rPr>
            <b/>
            <sz val="9"/>
            <color indexed="81"/>
            <rFont val="Tahoma"/>
            <family val="2"/>
          </rPr>
          <t>Jaqueline Moreno Pardo: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<sst xmlns="http://schemas.openxmlformats.org/spreadsheetml/2006/main" count="100" uniqueCount="51">
  <si>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</si>
  <si>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</si>
  <si>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</si>
  <si>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</si>
  <si>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</si>
  <si>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</si>
  <si>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</si>
  <si>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</si>
  <si>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</si>
  <si>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</si>
  <si>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</si>
  <si>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</si>
  <si>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</si>
  <si>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</si>
  <si>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</si>
  <si>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</si>
  <si>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</si>
  <si>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</si>
  <si>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</si>
  <si>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</si>
  <si>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</si>
  <si>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</si>
  <si>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</si>
  <si>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</si>
  <si>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</si>
  <si>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</si>
  <si>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</si>
  <si>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</si>
  <si>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</si>
  <si>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</si>
  <si>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</si>
  <si>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</si>
  <si>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</si>
  <si>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</si>
  <si>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</si>
  <si>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</si>
  <si>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</si>
  <si>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</si>
  <si>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</si>
  <si>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</si>
  <si>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</si>
  <si>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</si>
  <si>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</si>
  <si>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UNIDAD MEDICA SANTAFE SAS NIT 830017969 -7</t>
  </si>
  <si>
    <t>EPS SURA NIT 800088702-2</t>
  </si>
  <si>
    <t>CONCILIACION PAGADA 2020/12/23</t>
  </si>
  <si>
    <t>A6</t>
  </si>
  <si>
    <t>FINIS 1</t>
  </si>
  <si>
    <t>FINIC 10</t>
  </si>
  <si>
    <t>EVENTO</t>
  </si>
  <si>
    <t>CAPITACION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</si>
</sst>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6" fillId="0" borderId="0"/>
  </cellStyleXfs>
  <cellXfs count="38">
    <xf numFmtId="0" fontId="0" fillId="0" borderId="0" xfId="0"/>
    <xf numFmtId="0" fontId="7" fillId="0" borderId="0" xfId="0" applyFont="1"/>
    <xf numFmtId="164" fontId="1" fillId="2" borderId="1" xfId="1" applyFont="1" applyFill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0" fontId="1" fillId="3" borderId="2" xfId="4" applyFont="1" applyFill="1" applyBorder="1" applyAlignment="1">
      <alignment horizontal="center" vertical="center" wrapText="1"/>
    </xf>
    <xf numFmtId="3" fontId="1" fillId="3" borderId="2" xfId="1" applyNumberFormat="1" applyFont="1" applyFill="1" applyBorder="1" applyAlignment="1">
      <alignment horizontal="center" vertical="center" wrapText="1"/>
    </xf>
    <xf numFmtId="14" fontId="1" fillId="3" borderId="2" xfId="4" applyNumberFormat="1" applyFont="1" applyFill="1" applyBorder="1" applyAlignment="1">
      <alignment horizontal="center" vertical="center" wrapText="1"/>
    </xf>
    <xf numFmtId="3" fontId="1" fillId="3" borderId="2" xfId="4" applyNumberFormat="1" applyFont="1" applyFill="1" applyBorder="1" applyAlignment="1">
      <alignment horizontal="center" vertical="center" wrapText="1"/>
    </xf>
    <xf numFmtId="0" fontId="1" fillId="2" borderId="2" xfId="4" applyFont="1" applyFill="1" applyBorder="1" applyAlignment="1">
      <alignment horizontal="center" vertical="center" wrapText="1"/>
    </xf>
    <xf numFmtId="3" fontId="1" fillId="2" borderId="2" xfId="4" applyNumberFormat="1" applyFont="1" applyFill="1" applyBorder="1" applyAlignment="1">
      <alignment horizontal="center" vertical="center" wrapText="1"/>
    </xf>
    <xf numFmtId="3" fontId="1" fillId="2" borderId="2" xfId="1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14" fontId="0" fillId="4" borderId="0" xfId="0" applyNumberFormat="1" applyFont="1" applyFill="1" applyBorder="1" applyAlignment="1">
      <alignment horizontal="left"/>
    </xf>
    <xf numFmtId="14" fontId="5" fillId="4" borderId="0" xfId="2" applyNumberFormat="1" applyFont="1" applyFill="1" applyBorder="1" applyAlignment="1">
      <alignment horizontal="left"/>
    </xf>
    <xf numFmtId="0" fontId="8" fillId="4" borderId="0" xfId="0" applyFont="1" applyFill="1" applyBorder="1"/>
    <xf numFmtId="0" fontId="0" fillId="4" borderId="0" xfId="0" applyFont="1" applyFill="1"/>
    <xf numFmtId="3" fontId="0" fillId="0" borderId="0" xfId="0" applyNumberFormat="1"/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3" fontId="7" fillId="4" borderId="0" xfId="0" applyNumberFormat="1" applyFont="1" applyFill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0" fillId="0" borderId="1" xfId="0" applyFont="1" applyFill="1" applyBorder="1"/>
    <xf numFmtId="14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/>
    <xf numFmtId="3" fontId="8" fillId="0" borderId="1" xfId="1" applyNumberFormat="1" applyFont="1" applyFill="1" applyBorder="1"/>
    <xf numFmtId="0" fontId="9" fillId="0" borderId="1" xfId="3" applyNumberFormat="1" applyFont="1" applyFill="1" applyBorder="1"/>
    <xf numFmtId="0" fontId="8" fillId="0" borderId="1" xfId="1" applyNumberFormat="1" applyFont="1" applyFill="1" applyBorder="1"/>
    <xf numFmtId="42" fontId="5" fillId="0" borderId="1" xfId="3" applyFont="1" applyFill="1" applyBorder="1" applyAlignment="1">
      <alignment horizontal="left"/>
    </xf>
    <xf numFmtId="0" fontId="0" fillId="0" borderId="1" xfId="0" applyNumberFormat="1" applyFont="1" applyFill="1" applyBorder="1" applyAlignment="1"/>
    <xf numFmtId="0" fontId="0" fillId="0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/>
    <xf numFmtId="14" fontId="5" fillId="0" borderId="1" xfId="2" applyNumberFormat="1" applyFont="1" applyFill="1" applyBorder="1" applyAlignment="1">
      <alignment horizontal="left"/>
    </xf>
  </cellXfs>
  <cellStyles count="5">
    <cellStyle name="Millares" xfId="1" builtinId="3"/>
    <cellStyle name="Moneda" xfId="2" builtinId="4"/>
    <cellStyle name="Moneda [0]" xfId="3" builtinId="7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32"/>
  <sheetViews>
    <sheetView tabSelected="1" zoomScale="98" zoomScaleNormal="98" workbookViewId="0">
      <selection activeCell="C11" sqref="C11"/>
    </sheetView>
  </sheetViews>
  <sheetFormatPr baseColWidth="10" defaultColWidth="11.42578125" defaultRowHeight="15" x14ac:dyDescent="0.25"/>
  <cols>
    <col min="2" max="2" width="14.7109375" customWidth="1"/>
    <col min="3" max="3" width="13.5703125" bestFit="1" customWidth="1"/>
    <col min="8" max="8" width="12.28515625" customWidth="1"/>
    <col min="10" max="13" width="14.140625" customWidth="1"/>
    <col min="14" max="16" width="12.140625" customWidth="1"/>
    <col min="18" max="18" width="16" customWidth="1"/>
    <col min="20" max="21" width="12.42578125" customWidth="1"/>
    <col min="25" max="25" width="12.85546875" customWidth="1"/>
    <col min="31" max="31" width="20.4257812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31.42578125" customWidth="1"/>
  </cols>
  <sheetData>
    <row r="1" spans="1:36" x14ac:dyDescent="0.25">
      <c r="A1" s="1" t="s">
        <v>0</v>
      </c>
    </row>
    <row r="2" spans="1:36" x14ac:dyDescent="0.25">
      <c r="A2" s="1" t="s">
        <v>1</v>
      </c>
      <c r="B2" t="s">
        <v>44</v>
      </c>
    </row>
    <row r="3" spans="1:36" x14ac:dyDescent="0.25">
      <c r="A3" s="1" t="s">
        <v>2</v>
      </c>
      <c r="B3" s="14" t="s">
        <v>43</v>
      </c>
    </row>
    <row r="4" spans="1:36" x14ac:dyDescent="0.25">
      <c r="A4" s="1" t="s">
        <v>3</v>
      </c>
      <c r="D4" s="12">
        <v>43921</v>
      </c>
    </row>
    <row r="5" spans="1:36" x14ac:dyDescent="0.25">
      <c r="A5" s="1" t="s">
        <v>4</v>
      </c>
      <c r="D5" s="13">
        <v>44188</v>
      </c>
    </row>
    <row r="6" spans="1:36" ht="15.75" thickBot="1" x14ac:dyDescent="0.3"/>
    <row r="7" spans="1:36" ht="15.75" customHeight="1" thickBot="1" x14ac:dyDescent="0.3">
      <c r="A7" s="20" t="s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11"/>
      <c r="Q7" s="17" t="s">
        <v>6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9"/>
    </row>
    <row r="8" spans="1:36" ht="56.25" x14ac:dyDescent="0.25">
      <c r="A8" s="4" t="s">
        <v>7</v>
      </c>
      <c r="B8" s="5" t="s">
        <v>8</v>
      </c>
      <c r="C8" s="4" t="s">
        <v>9</v>
      </c>
      <c r="D8" s="4" t="s">
        <v>10</v>
      </c>
      <c r="E8" s="6" t="s">
        <v>11</v>
      </c>
      <c r="F8" s="5" t="s">
        <v>12</v>
      </c>
      <c r="G8" s="7" t="s">
        <v>13</v>
      </c>
      <c r="H8" s="5" t="s">
        <v>14</v>
      </c>
      <c r="I8" s="5" t="s">
        <v>15</v>
      </c>
      <c r="J8" s="5" t="s">
        <v>16</v>
      </c>
      <c r="K8" s="5" t="s">
        <v>17</v>
      </c>
      <c r="L8" s="5" t="s">
        <v>18</v>
      </c>
      <c r="M8" s="5" t="s">
        <v>19</v>
      </c>
      <c r="N8" s="7" t="s">
        <v>20</v>
      </c>
      <c r="O8" s="7" t="s">
        <v>21</v>
      </c>
      <c r="P8" s="9" t="s">
        <v>22</v>
      </c>
      <c r="Q8" s="8" t="s">
        <v>23</v>
      </c>
      <c r="R8" s="9" t="s">
        <v>24</v>
      </c>
      <c r="S8" s="9" t="s">
        <v>25</v>
      </c>
      <c r="T8" s="9" t="s">
        <v>26</v>
      </c>
      <c r="U8" s="10" t="s">
        <v>27</v>
      </c>
      <c r="V8" s="9" t="s">
        <v>28</v>
      </c>
      <c r="W8" s="10" t="s">
        <v>29</v>
      </c>
      <c r="X8" s="10" t="s">
        <v>30</v>
      </c>
      <c r="Y8" s="10" t="s">
        <v>31</v>
      </c>
      <c r="Z8" s="9" t="s">
        <v>32</v>
      </c>
      <c r="AA8" s="10" t="s">
        <v>33</v>
      </c>
      <c r="AB8" s="10" t="s">
        <v>34</v>
      </c>
      <c r="AC8" s="10" t="s">
        <v>35</v>
      </c>
      <c r="AD8" s="10" t="s">
        <v>36</v>
      </c>
      <c r="AE8" s="10" t="s">
        <v>37</v>
      </c>
      <c r="AF8" s="10" t="s">
        <v>38</v>
      </c>
      <c r="AG8" s="10" t="s">
        <v>39</v>
      </c>
      <c r="AH8" s="10" t="s">
        <v>40</v>
      </c>
      <c r="AI8" s="3" t="s">
        <v>41</v>
      </c>
      <c r="AJ8" s="2" t="s">
        <v>42</v>
      </c>
    </row>
    <row r="9" spans="1:36" x14ac:dyDescent="0.25">
      <c r="A9" s="24">
        <v>1</v>
      </c>
      <c r="B9" s="25" t="s">
        <v>49</v>
      </c>
      <c r="C9" s="26" t="s">
        <v>46</v>
      </c>
      <c r="D9" s="26">
        <v>20648</v>
      </c>
      <c r="E9" s="27">
        <v>43531</v>
      </c>
      <c r="F9" s="27">
        <v>43531</v>
      </c>
      <c r="G9" s="28">
        <v>8205337</v>
      </c>
      <c r="H9" s="29">
        <v>0</v>
      </c>
      <c r="I9" s="29">
        <v>2096</v>
      </c>
      <c r="J9" s="29">
        <v>8198351</v>
      </c>
      <c r="K9" s="29">
        <v>0</v>
      </c>
      <c r="L9" s="29">
        <v>4890</v>
      </c>
      <c r="M9" s="29">
        <v>0</v>
      </c>
      <c r="N9" s="29">
        <f>+J9+K9</f>
        <v>8198351</v>
      </c>
      <c r="O9" s="29">
        <v>0</v>
      </c>
      <c r="P9" s="26" t="s">
        <v>46</v>
      </c>
      <c r="Q9" s="26">
        <v>20648</v>
      </c>
      <c r="R9" s="30">
        <v>8205337</v>
      </c>
      <c r="S9" s="29"/>
      <c r="T9" s="29"/>
      <c r="U9" s="24"/>
      <c r="V9" s="29"/>
      <c r="W9" s="26">
        <v>2276835</v>
      </c>
      <c r="X9" s="24"/>
      <c r="Y9" s="31">
        <v>6986</v>
      </c>
      <c r="Z9" s="24"/>
      <c r="AA9" s="31">
        <v>2096</v>
      </c>
      <c r="AB9" s="31"/>
      <c r="AC9" s="31">
        <v>4890</v>
      </c>
      <c r="AD9" s="31">
        <v>2096</v>
      </c>
      <c r="AE9" s="32" t="s">
        <v>48</v>
      </c>
      <c r="AF9" s="28">
        <v>0</v>
      </c>
      <c r="AG9" s="28">
        <v>0</v>
      </c>
      <c r="AH9" s="31">
        <v>4890</v>
      </c>
      <c r="AI9" s="28">
        <v>0</v>
      </c>
      <c r="AJ9" s="26" t="s">
        <v>45</v>
      </c>
    </row>
    <row r="10" spans="1:36" x14ac:dyDescent="0.25">
      <c r="A10" s="24">
        <v>2</v>
      </c>
      <c r="B10" s="25" t="s">
        <v>49</v>
      </c>
      <c r="C10" s="26" t="s">
        <v>46</v>
      </c>
      <c r="D10" s="26">
        <v>20743</v>
      </c>
      <c r="E10" s="27">
        <v>43591</v>
      </c>
      <c r="F10" s="27">
        <v>43591</v>
      </c>
      <c r="G10" s="28">
        <v>9605576</v>
      </c>
      <c r="H10" s="29">
        <v>0</v>
      </c>
      <c r="I10" s="29">
        <v>3295</v>
      </c>
      <c r="J10" s="29">
        <v>9594593</v>
      </c>
      <c r="K10" s="26">
        <v>0</v>
      </c>
      <c r="L10" s="31">
        <v>7688</v>
      </c>
      <c r="M10" s="29">
        <v>0</v>
      </c>
      <c r="N10" s="29">
        <f t="shared" ref="N10:N19" si="0">+J10+K10</f>
        <v>9594593</v>
      </c>
      <c r="O10" s="29">
        <v>0</v>
      </c>
      <c r="P10" s="26" t="s">
        <v>46</v>
      </c>
      <c r="Q10" s="26">
        <v>20743</v>
      </c>
      <c r="R10" s="30">
        <v>9605576</v>
      </c>
      <c r="S10" s="29"/>
      <c r="T10" s="29"/>
      <c r="U10" s="24"/>
      <c r="V10" s="29"/>
      <c r="W10" s="26">
        <v>2342481</v>
      </c>
      <c r="X10" s="24"/>
      <c r="Y10" s="31">
        <v>10983</v>
      </c>
      <c r="Z10" s="24"/>
      <c r="AA10" s="31">
        <v>3295</v>
      </c>
      <c r="AB10" s="31"/>
      <c r="AC10" s="31">
        <v>7688</v>
      </c>
      <c r="AD10" s="31">
        <v>3295</v>
      </c>
      <c r="AE10" s="32" t="s">
        <v>48</v>
      </c>
      <c r="AF10" s="28">
        <v>0</v>
      </c>
      <c r="AG10" s="28">
        <v>0</v>
      </c>
      <c r="AH10" s="31">
        <v>7688</v>
      </c>
      <c r="AI10" s="28">
        <v>0</v>
      </c>
      <c r="AJ10" s="26" t="s">
        <v>45</v>
      </c>
    </row>
    <row r="11" spans="1:36" x14ac:dyDescent="0.25">
      <c r="A11" s="24">
        <v>3</v>
      </c>
      <c r="B11" s="25" t="s">
        <v>49</v>
      </c>
      <c r="C11" s="26" t="s">
        <v>46</v>
      </c>
      <c r="D11" s="26">
        <v>20816</v>
      </c>
      <c r="E11" s="27">
        <v>43626</v>
      </c>
      <c r="F11" s="27">
        <v>43626</v>
      </c>
      <c r="G11" s="28">
        <v>3683269</v>
      </c>
      <c r="H11" s="29">
        <v>0</v>
      </c>
      <c r="I11" s="29">
        <v>3989</v>
      </c>
      <c r="J11" s="29">
        <v>3669972</v>
      </c>
      <c r="K11" s="26">
        <v>0</v>
      </c>
      <c r="L11" s="31">
        <v>9308</v>
      </c>
      <c r="M11" s="29">
        <v>0</v>
      </c>
      <c r="N11" s="29">
        <f t="shared" si="0"/>
        <v>3669972</v>
      </c>
      <c r="O11" s="29">
        <v>0</v>
      </c>
      <c r="P11" s="26" t="s">
        <v>46</v>
      </c>
      <c r="Q11" s="26">
        <v>20816</v>
      </c>
      <c r="R11" s="30">
        <v>3683269</v>
      </c>
      <c r="S11" s="29"/>
      <c r="T11" s="29"/>
      <c r="U11" s="24"/>
      <c r="V11" s="29"/>
      <c r="W11" s="26">
        <v>2385362</v>
      </c>
      <c r="X11" s="24"/>
      <c r="Y11" s="31">
        <v>13297</v>
      </c>
      <c r="Z11" s="24"/>
      <c r="AA11" s="31">
        <v>3989</v>
      </c>
      <c r="AB11" s="31"/>
      <c r="AC11" s="31">
        <v>9308</v>
      </c>
      <c r="AD11" s="31">
        <v>3989</v>
      </c>
      <c r="AE11" s="32" t="s">
        <v>48</v>
      </c>
      <c r="AF11" s="28">
        <v>0</v>
      </c>
      <c r="AG11" s="28">
        <v>0</v>
      </c>
      <c r="AH11" s="31">
        <v>9308</v>
      </c>
      <c r="AI11" s="28">
        <v>0</v>
      </c>
      <c r="AJ11" s="26" t="s">
        <v>45</v>
      </c>
    </row>
    <row r="12" spans="1:36" x14ac:dyDescent="0.25">
      <c r="A12" s="24">
        <v>4</v>
      </c>
      <c r="B12" s="25" t="s">
        <v>49</v>
      </c>
      <c r="C12" s="26" t="s">
        <v>46</v>
      </c>
      <c r="D12" s="26">
        <v>21263</v>
      </c>
      <c r="E12" s="27">
        <v>43875</v>
      </c>
      <c r="F12" s="27">
        <v>43875</v>
      </c>
      <c r="G12" s="28">
        <v>4707138</v>
      </c>
      <c r="H12" s="29">
        <v>0</v>
      </c>
      <c r="I12" s="29">
        <v>6880</v>
      </c>
      <c r="J12" s="29">
        <v>4684205</v>
      </c>
      <c r="K12" s="26">
        <v>0</v>
      </c>
      <c r="L12" s="31">
        <v>16053</v>
      </c>
      <c r="M12" s="29">
        <v>0</v>
      </c>
      <c r="N12" s="29">
        <f t="shared" si="0"/>
        <v>4684205</v>
      </c>
      <c r="O12" s="29">
        <v>0</v>
      </c>
      <c r="P12" s="26" t="s">
        <v>46</v>
      </c>
      <c r="Q12" s="26">
        <v>21263</v>
      </c>
      <c r="R12" s="30">
        <v>4707138</v>
      </c>
      <c r="S12" s="29"/>
      <c r="T12" s="29"/>
      <c r="U12" s="24"/>
      <c r="V12" s="29"/>
      <c r="W12" s="26">
        <v>2697600</v>
      </c>
      <c r="X12" s="24"/>
      <c r="Y12" s="31">
        <v>22933</v>
      </c>
      <c r="Z12" s="24"/>
      <c r="AA12" s="31">
        <v>6880</v>
      </c>
      <c r="AB12" s="31"/>
      <c r="AC12" s="31">
        <v>16053</v>
      </c>
      <c r="AD12" s="31">
        <v>6880</v>
      </c>
      <c r="AE12" s="32" t="s">
        <v>48</v>
      </c>
      <c r="AF12" s="28">
        <v>0</v>
      </c>
      <c r="AG12" s="28">
        <v>0</v>
      </c>
      <c r="AH12" s="31">
        <v>16053</v>
      </c>
      <c r="AI12" s="28">
        <v>0</v>
      </c>
      <c r="AJ12" s="26" t="s">
        <v>45</v>
      </c>
    </row>
    <row r="13" spans="1:36" x14ac:dyDescent="0.25">
      <c r="A13" s="24">
        <v>5</v>
      </c>
      <c r="B13" s="25" t="s">
        <v>49</v>
      </c>
      <c r="C13" s="26" t="s">
        <v>46</v>
      </c>
      <c r="D13" s="26">
        <v>20811</v>
      </c>
      <c r="E13" s="27">
        <v>43626</v>
      </c>
      <c r="F13" s="27">
        <v>43626</v>
      </c>
      <c r="G13" s="28">
        <v>10819693</v>
      </c>
      <c r="H13" s="29">
        <v>0</v>
      </c>
      <c r="I13" s="29">
        <v>8564</v>
      </c>
      <c r="J13" s="29">
        <v>10791148</v>
      </c>
      <c r="K13" s="26">
        <v>0</v>
      </c>
      <c r="L13" s="31">
        <v>19982</v>
      </c>
      <c r="M13" s="29">
        <v>0</v>
      </c>
      <c r="N13" s="29">
        <f t="shared" si="0"/>
        <v>10791148</v>
      </c>
      <c r="O13" s="29">
        <v>0</v>
      </c>
      <c r="P13" s="26" t="s">
        <v>46</v>
      </c>
      <c r="Q13" s="26">
        <v>20811</v>
      </c>
      <c r="R13" s="30">
        <v>10819693</v>
      </c>
      <c r="S13" s="29"/>
      <c r="T13" s="29"/>
      <c r="U13" s="24"/>
      <c r="V13" s="29"/>
      <c r="W13" s="26">
        <v>2393593</v>
      </c>
      <c r="X13" s="24"/>
      <c r="Y13" s="31">
        <v>28545</v>
      </c>
      <c r="Z13" s="24"/>
      <c r="AA13" s="31">
        <v>8564</v>
      </c>
      <c r="AB13" s="31"/>
      <c r="AC13" s="31">
        <v>19982</v>
      </c>
      <c r="AD13" s="31">
        <v>8564</v>
      </c>
      <c r="AE13" s="32" t="s">
        <v>48</v>
      </c>
      <c r="AF13" s="28">
        <v>0</v>
      </c>
      <c r="AG13" s="28">
        <v>0</v>
      </c>
      <c r="AH13" s="31">
        <v>19982</v>
      </c>
      <c r="AI13" s="28">
        <v>0</v>
      </c>
      <c r="AJ13" s="26" t="s">
        <v>45</v>
      </c>
    </row>
    <row r="14" spans="1:36" x14ac:dyDescent="0.25">
      <c r="A14" s="24">
        <v>6</v>
      </c>
      <c r="B14" s="25" t="s">
        <v>49</v>
      </c>
      <c r="C14" s="26" t="s">
        <v>46</v>
      </c>
      <c r="D14" s="26">
        <v>20649</v>
      </c>
      <c r="E14" s="27">
        <v>43531</v>
      </c>
      <c r="F14" s="27">
        <v>43531</v>
      </c>
      <c r="G14" s="28">
        <v>787000</v>
      </c>
      <c r="H14" s="29">
        <v>349000</v>
      </c>
      <c r="I14" s="29">
        <v>18720</v>
      </c>
      <c r="J14" s="29">
        <v>724600</v>
      </c>
      <c r="K14" s="26">
        <v>0</v>
      </c>
      <c r="L14" s="33">
        <v>43680</v>
      </c>
      <c r="M14" s="29">
        <v>0</v>
      </c>
      <c r="N14" s="29">
        <f t="shared" si="0"/>
        <v>724600</v>
      </c>
      <c r="O14" s="26">
        <v>0</v>
      </c>
      <c r="P14" s="26" t="s">
        <v>46</v>
      </c>
      <c r="Q14" s="26">
        <v>20649</v>
      </c>
      <c r="R14" s="30">
        <v>1136000</v>
      </c>
      <c r="S14" s="34"/>
      <c r="T14" s="34"/>
      <c r="U14" s="34"/>
      <c r="V14" s="34"/>
      <c r="W14" s="26">
        <v>2269793</v>
      </c>
      <c r="X14" s="24"/>
      <c r="Y14" s="33">
        <v>62400</v>
      </c>
      <c r="Z14" s="24"/>
      <c r="AA14" s="33">
        <v>18720</v>
      </c>
      <c r="AB14" s="35"/>
      <c r="AC14" s="33">
        <v>43680</v>
      </c>
      <c r="AD14" s="33">
        <v>18720</v>
      </c>
      <c r="AE14" s="32" t="s">
        <v>48</v>
      </c>
      <c r="AF14" s="34">
        <v>0</v>
      </c>
      <c r="AG14" s="34"/>
      <c r="AH14" s="33">
        <v>43680</v>
      </c>
      <c r="AI14" s="28">
        <v>0</v>
      </c>
      <c r="AJ14" s="26" t="s">
        <v>45</v>
      </c>
    </row>
    <row r="15" spans="1:36" x14ac:dyDescent="0.25">
      <c r="A15" s="24">
        <v>7</v>
      </c>
      <c r="B15" s="25" t="s">
        <v>49</v>
      </c>
      <c r="C15" s="26" t="s">
        <v>46</v>
      </c>
      <c r="D15" s="26">
        <v>21301</v>
      </c>
      <c r="E15" s="27">
        <v>43899</v>
      </c>
      <c r="F15" s="27">
        <v>43899</v>
      </c>
      <c r="G15" s="28">
        <v>11727853</v>
      </c>
      <c r="H15" s="29">
        <v>0</v>
      </c>
      <c r="I15" s="29">
        <v>2121</v>
      </c>
      <c r="J15" s="29">
        <v>11720783</v>
      </c>
      <c r="K15" s="26">
        <v>0</v>
      </c>
      <c r="L15" s="36">
        <v>4949</v>
      </c>
      <c r="M15" s="29">
        <v>0</v>
      </c>
      <c r="N15" s="29">
        <f t="shared" si="0"/>
        <v>11720783</v>
      </c>
      <c r="O15" s="26">
        <v>0</v>
      </c>
      <c r="P15" s="26" t="s">
        <v>46</v>
      </c>
      <c r="Q15" s="26">
        <v>21301</v>
      </c>
      <c r="R15" s="30">
        <v>11727853</v>
      </c>
      <c r="S15" s="26"/>
      <c r="T15" s="26"/>
      <c r="U15" s="26"/>
      <c r="V15" s="26"/>
      <c r="W15" s="26">
        <v>2741900</v>
      </c>
      <c r="X15" s="26"/>
      <c r="Y15" s="36">
        <v>7070</v>
      </c>
      <c r="Z15" s="26"/>
      <c r="AA15" s="36">
        <v>2121</v>
      </c>
      <c r="AB15" s="36"/>
      <c r="AC15" s="36">
        <v>4949</v>
      </c>
      <c r="AD15" s="36">
        <v>2121</v>
      </c>
      <c r="AE15" s="32" t="s">
        <v>48</v>
      </c>
      <c r="AF15" s="28">
        <v>0</v>
      </c>
      <c r="AG15" s="28">
        <v>0</v>
      </c>
      <c r="AH15" s="36">
        <v>4949</v>
      </c>
      <c r="AI15" s="28">
        <v>0</v>
      </c>
      <c r="AJ15" s="26" t="s">
        <v>45</v>
      </c>
    </row>
    <row r="16" spans="1:36" x14ac:dyDescent="0.25">
      <c r="A16" s="24">
        <v>8</v>
      </c>
      <c r="B16" s="25" t="s">
        <v>49</v>
      </c>
      <c r="C16" s="26" t="s">
        <v>46</v>
      </c>
      <c r="D16" s="26">
        <v>21309</v>
      </c>
      <c r="E16" s="27">
        <v>43899</v>
      </c>
      <c r="F16" s="27">
        <v>43899</v>
      </c>
      <c r="G16" s="28">
        <v>10351683</v>
      </c>
      <c r="H16" s="29">
        <v>0</v>
      </c>
      <c r="I16" s="29">
        <v>7688</v>
      </c>
      <c r="J16" s="29">
        <v>10326056</v>
      </c>
      <c r="K16" s="26">
        <v>0</v>
      </c>
      <c r="L16" s="31">
        <v>17939</v>
      </c>
      <c r="M16" s="29">
        <v>0</v>
      </c>
      <c r="N16" s="29">
        <f t="shared" si="0"/>
        <v>10326056</v>
      </c>
      <c r="O16" s="26">
        <v>0</v>
      </c>
      <c r="P16" s="26" t="s">
        <v>46</v>
      </c>
      <c r="Q16" s="26">
        <v>21309</v>
      </c>
      <c r="R16" s="30">
        <v>10351683</v>
      </c>
      <c r="S16" s="26"/>
      <c r="T16" s="26"/>
      <c r="U16" s="26"/>
      <c r="V16" s="26"/>
      <c r="W16" s="26">
        <v>2741902</v>
      </c>
      <c r="X16" s="26"/>
      <c r="Y16" s="31">
        <v>25627</v>
      </c>
      <c r="Z16" s="26"/>
      <c r="AA16" s="31">
        <v>7688</v>
      </c>
      <c r="AB16" s="36"/>
      <c r="AC16" s="31">
        <v>17939</v>
      </c>
      <c r="AD16" s="31">
        <v>7688</v>
      </c>
      <c r="AE16" s="32" t="s">
        <v>48</v>
      </c>
      <c r="AF16" s="28">
        <v>0</v>
      </c>
      <c r="AG16" s="28">
        <v>0</v>
      </c>
      <c r="AH16" s="31">
        <v>17939</v>
      </c>
      <c r="AI16" s="28">
        <v>0</v>
      </c>
      <c r="AJ16" s="26" t="s">
        <v>45</v>
      </c>
    </row>
    <row r="17" spans="1:36" x14ac:dyDescent="0.25">
      <c r="A17" s="24">
        <v>9</v>
      </c>
      <c r="B17" s="25" t="s">
        <v>49</v>
      </c>
      <c r="C17" s="26" t="s">
        <v>46</v>
      </c>
      <c r="D17" s="26">
        <v>21298</v>
      </c>
      <c r="E17" s="27">
        <v>43899</v>
      </c>
      <c r="F17" s="27">
        <v>43899</v>
      </c>
      <c r="G17" s="28">
        <v>3948751</v>
      </c>
      <c r="H17" s="29">
        <v>0</v>
      </c>
      <c r="I17" s="29">
        <v>15378</v>
      </c>
      <c r="J17" s="29">
        <v>3897492</v>
      </c>
      <c r="K17" s="26">
        <v>0</v>
      </c>
      <c r="L17" s="31">
        <v>35881</v>
      </c>
      <c r="M17" s="29">
        <v>0</v>
      </c>
      <c r="N17" s="29">
        <f t="shared" si="0"/>
        <v>3897492</v>
      </c>
      <c r="O17" s="26">
        <v>0</v>
      </c>
      <c r="P17" s="26" t="s">
        <v>46</v>
      </c>
      <c r="Q17" s="26">
        <v>21298</v>
      </c>
      <c r="R17" s="30">
        <v>3948751</v>
      </c>
      <c r="S17" s="26"/>
      <c r="T17" s="26"/>
      <c r="U17" s="26"/>
      <c r="V17" s="26"/>
      <c r="W17" s="26">
        <v>2741901</v>
      </c>
      <c r="X17" s="26"/>
      <c r="Y17" s="31">
        <v>51259</v>
      </c>
      <c r="Z17" s="26"/>
      <c r="AA17" s="31">
        <v>15378</v>
      </c>
      <c r="AB17" s="36"/>
      <c r="AC17" s="31">
        <v>35881</v>
      </c>
      <c r="AD17" s="31">
        <v>15378</v>
      </c>
      <c r="AE17" s="32" t="s">
        <v>48</v>
      </c>
      <c r="AF17" s="28">
        <v>0</v>
      </c>
      <c r="AG17" s="28">
        <v>0</v>
      </c>
      <c r="AH17" s="31">
        <v>35881</v>
      </c>
      <c r="AI17" s="28">
        <v>0</v>
      </c>
      <c r="AJ17" s="26" t="s">
        <v>45</v>
      </c>
    </row>
    <row r="18" spans="1:36" x14ac:dyDescent="0.25">
      <c r="A18" s="24">
        <v>10</v>
      </c>
      <c r="B18" s="25" t="s">
        <v>50</v>
      </c>
      <c r="C18" s="26" t="s">
        <v>46</v>
      </c>
      <c r="D18" s="26">
        <v>21305</v>
      </c>
      <c r="E18" s="27">
        <v>43896</v>
      </c>
      <c r="F18" s="27">
        <v>43896</v>
      </c>
      <c r="G18" s="28">
        <v>430473310</v>
      </c>
      <c r="H18" s="29">
        <v>53834700</v>
      </c>
      <c r="I18" s="29">
        <v>262545</v>
      </c>
      <c r="J18" s="29">
        <v>429598160</v>
      </c>
      <c r="K18" s="26">
        <v>0</v>
      </c>
      <c r="L18" s="36">
        <v>612605</v>
      </c>
      <c r="M18" s="29">
        <v>0</v>
      </c>
      <c r="N18" s="29">
        <f t="shared" si="0"/>
        <v>429598160</v>
      </c>
      <c r="O18" s="26">
        <v>0</v>
      </c>
      <c r="P18" s="26" t="s">
        <v>46</v>
      </c>
      <c r="Q18" s="26">
        <v>21305</v>
      </c>
      <c r="R18" s="30">
        <v>484308010</v>
      </c>
      <c r="S18" s="26"/>
      <c r="T18" s="26"/>
      <c r="U18" s="26"/>
      <c r="V18" s="26"/>
      <c r="W18" s="26">
        <v>2723890</v>
      </c>
      <c r="X18" s="26"/>
      <c r="Y18" s="31">
        <v>875150</v>
      </c>
      <c r="Z18" s="26"/>
      <c r="AA18" s="31">
        <v>262545</v>
      </c>
      <c r="AB18" s="36"/>
      <c r="AC18" s="36">
        <v>612605</v>
      </c>
      <c r="AD18" s="31">
        <v>262545</v>
      </c>
      <c r="AE18" s="32" t="s">
        <v>48</v>
      </c>
      <c r="AF18" s="28">
        <v>0</v>
      </c>
      <c r="AG18" s="28">
        <v>0</v>
      </c>
      <c r="AH18" s="36">
        <v>612605</v>
      </c>
      <c r="AI18" s="28">
        <v>0</v>
      </c>
      <c r="AJ18" s="26" t="s">
        <v>45</v>
      </c>
    </row>
    <row r="19" spans="1:36" x14ac:dyDescent="0.25">
      <c r="A19" s="24">
        <v>11</v>
      </c>
      <c r="B19" s="25" t="s">
        <v>50</v>
      </c>
      <c r="C19" s="26" t="s">
        <v>46</v>
      </c>
      <c r="D19" s="26">
        <v>21303</v>
      </c>
      <c r="E19" s="27">
        <v>43895</v>
      </c>
      <c r="F19" s="27">
        <v>43895</v>
      </c>
      <c r="G19" s="28">
        <v>21845465</v>
      </c>
      <c r="H19" s="26">
        <v>0</v>
      </c>
      <c r="I19" s="29">
        <v>11842</v>
      </c>
      <c r="J19" s="29">
        <v>21805990</v>
      </c>
      <c r="K19" s="26">
        <v>0</v>
      </c>
      <c r="L19" s="36">
        <v>27633</v>
      </c>
      <c r="M19" s="29">
        <v>0</v>
      </c>
      <c r="N19" s="29">
        <f t="shared" si="0"/>
        <v>21805990</v>
      </c>
      <c r="O19" s="26">
        <v>0</v>
      </c>
      <c r="P19" s="26" t="s">
        <v>46</v>
      </c>
      <c r="Q19" s="26">
        <v>21303</v>
      </c>
      <c r="R19" s="30">
        <v>21845465</v>
      </c>
      <c r="S19" s="26"/>
      <c r="T19" s="26"/>
      <c r="U19" s="26"/>
      <c r="V19" s="26"/>
      <c r="W19" s="26">
        <v>2723906</v>
      </c>
      <c r="X19" s="26"/>
      <c r="Y19" s="36">
        <v>39475</v>
      </c>
      <c r="Z19" s="26"/>
      <c r="AA19" s="36">
        <v>11842</v>
      </c>
      <c r="AB19" s="36"/>
      <c r="AC19" s="36">
        <v>27633</v>
      </c>
      <c r="AD19" s="36">
        <v>11842</v>
      </c>
      <c r="AE19" s="37" t="s">
        <v>47</v>
      </c>
      <c r="AF19" s="28">
        <v>0</v>
      </c>
      <c r="AG19" s="28">
        <v>0</v>
      </c>
      <c r="AH19" s="36">
        <v>27633</v>
      </c>
      <c r="AI19" s="28">
        <v>0</v>
      </c>
      <c r="AJ19" s="26" t="s">
        <v>45</v>
      </c>
    </row>
    <row r="20" spans="1:36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23">
        <f>SUM(Y9:Y19)</f>
        <v>1143725</v>
      </c>
      <c r="Z20" s="15"/>
      <c r="AA20" s="23">
        <f>SUM(AA9:AA19)</f>
        <v>343118</v>
      </c>
      <c r="AB20" s="15"/>
      <c r="AC20" s="23">
        <f>SUM(AC9:AC19)</f>
        <v>800608</v>
      </c>
      <c r="AD20" s="23">
        <f>SUM(AD9:AD19)</f>
        <v>343118</v>
      </c>
      <c r="AE20" s="15"/>
      <c r="AF20" s="15"/>
      <c r="AG20" s="15"/>
      <c r="AH20" s="23">
        <f>SUM(AH9:AH19)</f>
        <v>800608</v>
      </c>
      <c r="AI20" s="15"/>
      <c r="AJ20" s="15"/>
    </row>
    <row r="21" spans="1:36" x14ac:dyDescent="0.25">
      <c r="H21" s="16"/>
      <c r="I21" s="16"/>
      <c r="J21" s="16"/>
      <c r="L21" s="16"/>
      <c r="R21">
        <f>SUM(R9:R20)</f>
        <v>570338775</v>
      </c>
    </row>
    <row r="22" spans="1:36" x14ac:dyDescent="0.25">
      <c r="I22" s="16"/>
      <c r="J22" s="16"/>
    </row>
    <row r="23" spans="1:36" x14ac:dyDescent="0.25">
      <c r="I23" s="16"/>
      <c r="J23" s="16"/>
    </row>
    <row r="24" spans="1:36" x14ac:dyDescent="0.25">
      <c r="I24" s="16"/>
      <c r="J24" s="16"/>
      <c r="R24" s="16"/>
    </row>
    <row r="25" spans="1:36" x14ac:dyDescent="0.25">
      <c r="I25" s="16"/>
      <c r="J25" s="16"/>
    </row>
    <row r="26" spans="1:36" x14ac:dyDescent="0.25">
      <c r="I26" s="16"/>
      <c r="J26" s="16"/>
    </row>
    <row r="27" spans="1:36" x14ac:dyDescent="0.25">
      <c r="I27" s="16"/>
      <c r="J27" s="16"/>
    </row>
    <row r="28" spans="1:36" x14ac:dyDescent="0.25">
      <c r="I28" s="16"/>
      <c r="J28" s="16"/>
    </row>
    <row r="29" spans="1:36" x14ac:dyDescent="0.25">
      <c r="I29" s="16"/>
      <c r="J29" s="16"/>
    </row>
    <row r="30" spans="1:36" x14ac:dyDescent="0.25">
      <c r="I30" s="16"/>
      <c r="J30" s="16"/>
    </row>
    <row r="31" spans="1:36" x14ac:dyDescent="0.25">
      <c r="I31" s="16"/>
      <c r="J31" s="16"/>
    </row>
    <row r="32" spans="1:36" x14ac:dyDescent="0.25">
      <c r="I32" s="16"/>
      <c r="J32" s="16"/>
    </row>
  </sheetData>
  <autoFilter ref="A8:AJ8"/>
  <mergeCells count="4">
    <mergeCell ref="Q7:AH7"/>
    <mergeCell ref="A7:O7"/>
    <mergeCell ref="AF14:AG14"/>
    <mergeCell ref="S14:V14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9ADA0A-EE41-4371-BFED-C931B8435663}"/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A2D726-EAF7-49F8-964E-976DC6EE354E}">
  <ds:schemaRefs>
    <ds:schemaRef ds:uri="http://schemas.microsoft.com/sharepoint/v3"/>
    <ds:schemaRef ds:uri="http://schemas.microsoft.com/office/2006/documentManagement/types"/>
    <ds:schemaRef ds:uri="http://schemas.microsoft.com/office/2006/metadata/properties"/>
    <ds:schemaRef ds:uri="7dcd9d42-0d80-4144-a4f7-55ba1a946e00"/>
    <ds:schemaRef ds:uri="http://schemas.microsoft.com/office/infopath/2007/PartnerControls"/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67d10939-b217-46cc-87b2-f7ac6fe8537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2021-01-23T14:29:10Z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