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ONVENIOS NAL\"/>
    </mc:Choice>
  </mc:AlternateContent>
  <bookViews>
    <workbookView xWindow="0" yWindow="0" windowWidth="20490" windowHeight="6945"/>
  </bookViews>
  <sheets>
    <sheet name="AIFT010-LA INSTRUMENTADOR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3" l="1"/>
  <c r="AH19" i="3"/>
  <c r="AD19" i="3"/>
  <c r="AC19" i="3"/>
  <c r="AA19" i="3"/>
  <c r="AA18" i="3" l="1"/>
  <c r="AA17" i="3"/>
  <c r="AA16" i="3"/>
  <c r="AA15" i="3"/>
  <c r="AA14" i="3"/>
  <c r="AA13" i="3"/>
  <c r="AA12" i="3"/>
  <c r="AA11" i="3"/>
  <c r="AA10" i="3"/>
  <c r="AA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<sst xmlns="http://schemas.openxmlformats.org/spreadsheetml/2006/main" count="83" uniqueCount="47">
  <si>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</si>
  <si>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</si>
  <si>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</si>
  <si>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</si>
  <si>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</si>
  <si>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</si>
  <si>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</si>
  <si>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</si>
  <si>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</si>
  <si>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</si>
  <si>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</si>
  <si>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</si>
  <si>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</si>
  <si>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</si>
  <si>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</si>
  <si>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</si>
  <si>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</si>
  <si>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</si>
  <si>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</si>
  <si>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</si>
  <si>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</si>
  <si>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</si>
  <si>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</si>
  <si>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</si>
  <si>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</si>
  <si>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</si>
  <si>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</si>
  <si>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</si>
  <si>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</si>
  <si>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</si>
  <si>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</si>
  <si>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</si>
  <si>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</si>
  <si>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</si>
  <si>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</si>
  <si>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</si>
  <si>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</si>
  <si>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</si>
  <si>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FECHA DE CORTE DE CONCILIACION: 31 DE MARZO 2020</t>
  </si>
  <si>
    <t>FINIC - 10</t>
  </si>
  <si>
    <t>Contrato</t>
  </si>
  <si>
    <t>N/A</t>
  </si>
  <si>
    <t>VALOR PAGADO EPS POR TESORERIA</t>
  </si>
  <si>
    <t>CONCILIACIÓN PAGADA EL DIA 06/11/2020</t>
  </si>
  <si>
    <t>EPS: SURA NIT - 800088702</t>
  </si>
  <si>
    <t>IPS: LA INSTRUMENTADORA LTDA. NIT - 860503565</t>
  </si>
  <si>
    <t>FECHA DE CONCILIACION: 06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</si>
</sst>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9" fillId="0" borderId="0"/>
  </cellStyleXfs>
  <cellXfs count="7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0" fontId="0" fillId="0" borderId="0" xfId="0" applyFill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14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3" fontId="4" fillId="0" borderId="5" xfId="1" applyNumberFormat="1" applyFont="1" applyFill="1" applyBorder="1"/>
    <xf numFmtId="0" fontId="4" fillId="0" borderId="5" xfId="0" applyNumberFormat="1" applyFont="1" applyFill="1" applyBorder="1"/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14" fontId="3" fillId="2" borderId="8" xfId="2" applyNumberFormat="1" applyFont="1" applyFill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horizontal="center" vertical="center" wrapText="1"/>
    </xf>
    <xf numFmtId="3" fontId="3" fillId="3" borderId="8" xfId="1" applyNumberFormat="1" applyFont="1" applyFill="1" applyBorder="1" applyAlignment="1">
      <alignment horizontal="center" vertical="center" wrapText="1"/>
    </xf>
    <xf numFmtId="3" fontId="3" fillId="3" borderId="7" xfId="1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4" fillId="0" borderId="15" xfId="1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/>
    <xf numFmtId="14" fontId="4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/>
    <xf numFmtId="3" fontId="4" fillId="0" borderId="17" xfId="1" applyNumberFormat="1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7" xfId="0" applyNumberFormat="1" applyFont="1" applyFill="1" applyBorder="1"/>
    <xf numFmtId="165" fontId="4" fillId="0" borderId="17" xfId="1" applyNumberFormat="1" applyFont="1" applyFill="1" applyBorder="1" applyAlignment="1">
      <alignment horizontal="right"/>
    </xf>
    <xf numFmtId="165" fontId="4" fillId="0" borderId="18" xfId="1" applyNumberFormat="1" applyFont="1" applyFill="1" applyBorder="1" applyAlignment="1">
      <alignment horizontal="right"/>
    </xf>
    <xf numFmtId="0" fontId="3" fillId="3" borderId="9" xfId="2" applyFont="1" applyFill="1" applyBorder="1" applyAlignment="1">
      <alignment horizontal="center" vertical="center" wrapText="1"/>
    </xf>
    <xf numFmtId="3" fontId="3" fillId="2" borderId="7" xfId="2" applyNumberFormat="1" applyFont="1" applyFill="1" applyBorder="1" applyAlignment="1">
      <alignment horizontal="center" vertical="center" wrapText="1"/>
    </xf>
    <xf numFmtId="3" fontId="4" fillId="0" borderId="13" xfId="1" applyNumberFormat="1" applyFont="1" applyFill="1" applyBorder="1"/>
    <xf numFmtId="3" fontId="4" fillId="0" borderId="15" xfId="1" applyNumberFormat="1" applyFont="1" applyFill="1" applyBorder="1"/>
    <xf numFmtId="3" fontId="4" fillId="0" borderId="18" xfId="1" applyNumberFormat="1" applyFont="1" applyFill="1" applyBorder="1"/>
    <xf numFmtId="3" fontId="4" fillId="0" borderId="12" xfId="0" applyNumberFormat="1" applyFont="1" applyFill="1" applyBorder="1"/>
    <xf numFmtId="3" fontId="4" fillId="0" borderId="14" xfId="0" applyNumberFormat="1" applyFont="1" applyFill="1" applyBorder="1"/>
    <xf numFmtId="3" fontId="4" fillId="0" borderId="16" xfId="0" applyNumberFormat="1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0" fillId="0" borderId="18" xfId="0" applyFont="1" applyFill="1" applyBorder="1"/>
    <xf numFmtId="14" fontId="11" fillId="0" borderId="5" xfId="0" applyNumberFormat="1" applyFont="1" applyFill="1" applyBorder="1"/>
    <xf numFmtId="0" fontId="12" fillId="0" borderId="5" xfId="0" applyFont="1" applyFill="1" applyBorder="1"/>
    <xf numFmtId="14" fontId="11" fillId="0" borderId="10" xfId="0" applyNumberFormat="1" applyFont="1" applyFill="1" applyBorder="1"/>
    <xf numFmtId="3" fontId="12" fillId="0" borderId="5" xfId="0" applyNumberFormat="1" applyFont="1" applyFill="1" applyBorder="1"/>
    <xf numFmtId="165" fontId="11" fillId="0" borderId="5" xfId="1" applyNumberFormat="1" applyFont="1" applyFill="1" applyBorder="1"/>
    <xf numFmtId="165" fontId="11" fillId="0" borderId="5" xfId="1" applyNumberFormat="1" applyFont="1" applyFill="1" applyBorder="1" applyAlignment="1">
      <alignment horizontal="right"/>
    </xf>
    <xf numFmtId="165" fontId="11" fillId="0" borderId="13" xfId="1" applyNumberFormat="1" applyFont="1" applyFill="1" applyBorder="1" applyAlignment="1">
      <alignment horizontal="right"/>
    </xf>
    <xf numFmtId="14" fontId="11" fillId="0" borderId="1" xfId="0" applyNumberFormat="1" applyFont="1" applyFill="1" applyBorder="1"/>
    <xf numFmtId="0" fontId="12" fillId="0" borderId="1" xfId="0" applyFont="1" applyFill="1" applyBorder="1"/>
    <xf numFmtId="14" fontId="11" fillId="0" borderId="11" xfId="0" applyNumberFormat="1" applyFont="1" applyFill="1" applyBorder="1"/>
    <xf numFmtId="3" fontId="12" fillId="0" borderId="1" xfId="0" applyNumberFormat="1" applyFont="1" applyFill="1" applyBorder="1"/>
    <xf numFmtId="165" fontId="11" fillId="0" borderId="1" xfId="1" applyNumberFormat="1" applyFont="1" applyFill="1" applyBorder="1"/>
    <xf numFmtId="165" fontId="11" fillId="0" borderId="1" xfId="1" applyNumberFormat="1" applyFont="1" applyFill="1" applyBorder="1" applyAlignment="1">
      <alignment horizontal="right"/>
    </xf>
    <xf numFmtId="165" fontId="11" fillId="0" borderId="15" xfId="1" applyNumberFormat="1" applyFont="1" applyFill="1" applyBorder="1" applyAlignment="1">
      <alignment horizontal="right"/>
    </xf>
    <xf numFmtId="14" fontId="11" fillId="0" borderId="17" xfId="0" applyNumberFormat="1" applyFont="1" applyFill="1" applyBorder="1"/>
    <xf numFmtId="0" fontId="12" fillId="0" borderId="17" xfId="0" applyFont="1" applyFill="1" applyBorder="1"/>
    <xf numFmtId="14" fontId="11" fillId="0" borderId="19" xfId="0" applyNumberFormat="1" applyFont="1" applyFill="1" applyBorder="1"/>
    <xf numFmtId="3" fontId="12" fillId="0" borderId="17" xfId="0" applyNumberFormat="1" applyFont="1" applyFill="1" applyBorder="1"/>
    <xf numFmtId="165" fontId="11" fillId="0" borderId="17" xfId="1" applyNumberFormat="1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5" fontId="5" fillId="0" borderId="0" xfId="0" applyNumberFormat="1" applyFont="1" applyFill="1"/>
  </cellXfs>
  <cellStyles count="4">
    <cellStyle name="Millares" xfId="1" builtinId="3"/>
    <cellStyle name="Normal" xfId="0" builtinId="0"/>
    <cellStyle name="Normal 2" xfId="3"/>
    <cellStyle name="Normal 2 2" xfId="2"/>
  </cellStyles>
  <dxfs count="1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abSelected="1" zoomScale="98" zoomScaleNormal="98" workbookViewId="0">
      <pane ySplit="8" topLeftCell="A9" activePane="bottomLeft" state="frozen"/>
      <selection pane="bottomLeft" activeCell="D9" sqref="D9"/>
    </sheetView>
  </sheetViews>
  <sheetFormatPr baseColWidth="10" defaultColWidth="11.42578125" defaultRowHeight="15" x14ac:dyDescent="0.25"/>
  <cols>
    <col min="1" max="1" width="8.7109375" style="10" customWidth="1"/>
    <col min="2" max="2" width="14.7109375" style="10" customWidth="1"/>
    <col min="3" max="3" width="10.42578125" style="10" bestFit="1" customWidth="1"/>
    <col min="4" max="7" width="11.42578125" style="10"/>
    <col min="8" max="8" width="13.28515625" style="10" customWidth="1"/>
    <col min="9" max="9" width="11.42578125" style="10"/>
    <col min="10" max="12" width="13.42578125" style="10" bestFit="1" customWidth="1"/>
    <col min="13" max="13" width="14.140625" style="10" customWidth="1"/>
    <col min="14" max="14" width="11.140625" style="10" bestFit="1" customWidth="1"/>
    <col min="15" max="15" width="10.42578125" style="10" bestFit="1" customWidth="1"/>
    <col min="16" max="16" width="8.7109375" style="10" customWidth="1"/>
    <col min="17" max="17" width="12.5703125" style="10" customWidth="1"/>
    <col min="18" max="18" width="15.5703125" style="10" customWidth="1"/>
    <col min="19" max="19" width="11.42578125" style="10"/>
    <col min="20" max="21" width="12.42578125" style="10" customWidth="1"/>
    <col min="22" max="23" width="11.42578125" style="10"/>
    <col min="24" max="24" width="12.7109375" style="10" customWidth="1"/>
    <col min="25" max="25" width="11.7109375" style="10" customWidth="1"/>
    <col min="26" max="28" width="11.42578125" style="10"/>
    <col min="29" max="29" width="12.7109375" style="10" bestFit="1" customWidth="1"/>
    <col min="30" max="30" width="12.42578125" style="10" customWidth="1"/>
    <col min="31" max="31" width="17.42578125" style="10" customWidth="1"/>
    <col min="32" max="32" width="17" style="10" customWidth="1"/>
    <col min="33" max="33" width="17.140625" style="10" customWidth="1"/>
    <col min="34" max="34" width="13.7109375" style="10" customWidth="1"/>
    <col min="35" max="35" width="13.85546875" style="10" customWidth="1"/>
    <col min="36" max="36" width="33.28515625" style="10" bestFit="1" customWidth="1"/>
    <col min="37" max="16384" width="11.42578125" style="10"/>
  </cols>
  <sheetData>
    <row r="1" spans="1:36" customFormat="1" x14ac:dyDescent="0.25">
      <c r="A1" s="4" t="s">
        <v>0</v>
      </c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customFormat="1" x14ac:dyDescent="0.25">
      <c r="A2" s="4" t="s">
        <v>44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customFormat="1" x14ac:dyDescent="0.25">
      <c r="A3" s="4" t="s">
        <v>45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customFormat="1" x14ac:dyDescent="0.25">
      <c r="A4" s="4" t="s">
        <v>38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customFormat="1" x14ac:dyDescent="0.25">
      <c r="A5" s="4" t="s">
        <v>46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customFormat="1" ht="15.75" thickBot="1" x14ac:dyDescent="0.3"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customFormat="1" ht="15.75" customHeight="1" thickBot="1" x14ac:dyDescent="0.3">
      <c r="A7" s="73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5"/>
      <c r="P7" s="6"/>
      <c r="Q7" s="70" t="s">
        <v>2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</row>
    <row r="8" spans="1:36" customFormat="1" ht="57" thickBot="1" x14ac:dyDescent="0.3">
      <c r="A8" s="19" t="s">
        <v>3</v>
      </c>
      <c r="B8" s="20" t="s">
        <v>4</v>
      </c>
      <c r="C8" s="21" t="s">
        <v>5</v>
      </c>
      <c r="D8" s="21" t="s">
        <v>6</v>
      </c>
      <c r="E8" s="22" t="s">
        <v>7</v>
      </c>
      <c r="F8" s="20" t="s">
        <v>8</v>
      </c>
      <c r="G8" s="23" t="s">
        <v>9</v>
      </c>
      <c r="H8" s="20" t="s">
        <v>10</v>
      </c>
      <c r="I8" s="20" t="s">
        <v>11</v>
      </c>
      <c r="J8" s="20" t="s">
        <v>12</v>
      </c>
      <c r="K8" s="20" t="s">
        <v>42</v>
      </c>
      <c r="L8" s="20" t="s">
        <v>13</v>
      </c>
      <c r="M8" s="20" t="s">
        <v>14</v>
      </c>
      <c r="N8" s="23" t="s">
        <v>15</v>
      </c>
      <c r="O8" s="41" t="s">
        <v>16</v>
      </c>
      <c r="P8" s="40" t="s">
        <v>17</v>
      </c>
      <c r="Q8" s="24" t="s">
        <v>18</v>
      </c>
      <c r="R8" s="25" t="s">
        <v>19</v>
      </c>
      <c r="S8" s="25" t="s">
        <v>20</v>
      </c>
      <c r="T8" s="25" t="s">
        <v>21</v>
      </c>
      <c r="U8" s="26" t="s">
        <v>22</v>
      </c>
      <c r="V8" s="25" t="s">
        <v>23</v>
      </c>
      <c r="W8" s="26" t="s">
        <v>24</v>
      </c>
      <c r="X8" s="26" t="s">
        <v>25</v>
      </c>
      <c r="Y8" s="26" t="s">
        <v>26</v>
      </c>
      <c r="Z8" s="25" t="s">
        <v>27</v>
      </c>
      <c r="AA8" s="26" t="s">
        <v>28</v>
      </c>
      <c r="AB8" s="26" t="s">
        <v>29</v>
      </c>
      <c r="AC8" s="26" t="s">
        <v>30</v>
      </c>
      <c r="AD8" s="26" t="s">
        <v>31</v>
      </c>
      <c r="AE8" s="26" t="s">
        <v>32</v>
      </c>
      <c r="AF8" s="26" t="s">
        <v>33</v>
      </c>
      <c r="AG8" s="26" t="s">
        <v>34</v>
      </c>
      <c r="AH8" s="27" t="s">
        <v>35</v>
      </c>
      <c r="AI8" s="17" t="s">
        <v>36</v>
      </c>
      <c r="AJ8" s="18" t="s">
        <v>37</v>
      </c>
    </row>
    <row r="9" spans="1:36" x14ac:dyDescent="0.25">
      <c r="A9" s="28">
        <v>1</v>
      </c>
      <c r="B9" s="12" t="s">
        <v>40</v>
      </c>
      <c r="C9" s="51" t="s">
        <v>41</v>
      </c>
      <c r="D9" s="52">
        <v>234531</v>
      </c>
      <c r="E9" s="13">
        <v>43808</v>
      </c>
      <c r="F9" s="13">
        <v>43808</v>
      </c>
      <c r="G9" s="14">
        <v>1656109</v>
      </c>
      <c r="H9" s="15"/>
      <c r="I9" s="15"/>
      <c r="J9" s="15"/>
      <c r="K9" s="15"/>
      <c r="L9" s="15">
        <v>274336.3</v>
      </c>
      <c r="M9" s="15"/>
      <c r="N9" s="15"/>
      <c r="O9" s="42"/>
      <c r="P9" s="53"/>
      <c r="Q9" s="52">
        <v>234531</v>
      </c>
      <c r="R9" s="14">
        <v>1656109</v>
      </c>
      <c r="S9" s="15"/>
      <c r="T9" s="15"/>
      <c r="U9" s="11"/>
      <c r="V9" s="15"/>
      <c r="W9" s="16">
        <v>2994864</v>
      </c>
      <c r="X9" s="11"/>
      <c r="Y9" s="54">
        <v>391909</v>
      </c>
      <c r="Z9" s="11"/>
      <c r="AA9" s="55">
        <f>+Y9*0.3</f>
        <v>117572.7</v>
      </c>
      <c r="AB9" s="15"/>
      <c r="AC9" s="55">
        <v>274336.3</v>
      </c>
      <c r="AD9" s="56">
        <v>117572.7</v>
      </c>
      <c r="AE9" s="14" t="s">
        <v>39</v>
      </c>
      <c r="AF9" s="14"/>
      <c r="AG9" s="15"/>
      <c r="AH9" s="57">
        <v>274336.3</v>
      </c>
      <c r="AI9" s="45"/>
      <c r="AJ9" s="48" t="s">
        <v>43</v>
      </c>
    </row>
    <row r="10" spans="1:36" x14ac:dyDescent="0.25">
      <c r="A10" s="29">
        <v>2</v>
      </c>
      <c r="B10" s="1" t="s">
        <v>40</v>
      </c>
      <c r="C10" s="58" t="s">
        <v>41</v>
      </c>
      <c r="D10" s="59">
        <v>234535</v>
      </c>
      <c r="E10" s="7">
        <v>43808</v>
      </c>
      <c r="F10" s="7">
        <v>43808</v>
      </c>
      <c r="G10" s="2">
        <v>1081340</v>
      </c>
      <c r="H10" s="3"/>
      <c r="I10" s="3"/>
      <c r="J10" s="3"/>
      <c r="K10" s="3"/>
      <c r="L10" s="3">
        <v>314468</v>
      </c>
      <c r="M10" s="3"/>
      <c r="N10" s="3"/>
      <c r="O10" s="43"/>
      <c r="P10" s="60"/>
      <c r="Q10" s="59">
        <v>234535</v>
      </c>
      <c r="R10" s="2">
        <v>1081340</v>
      </c>
      <c r="S10" s="3"/>
      <c r="T10" s="3"/>
      <c r="U10" s="5"/>
      <c r="V10" s="3"/>
      <c r="W10" s="8">
        <v>2994858</v>
      </c>
      <c r="X10" s="5"/>
      <c r="Y10" s="61">
        <v>449240</v>
      </c>
      <c r="Z10" s="5"/>
      <c r="AA10" s="62">
        <f t="shared" ref="AA10:AA18" si="0">+Y10*0.3</f>
        <v>134772</v>
      </c>
      <c r="AB10" s="3"/>
      <c r="AC10" s="62">
        <v>314468</v>
      </c>
      <c r="AD10" s="63">
        <v>134772</v>
      </c>
      <c r="AE10" s="2" t="s">
        <v>39</v>
      </c>
      <c r="AF10" s="2"/>
      <c r="AG10" s="3"/>
      <c r="AH10" s="64">
        <v>314468</v>
      </c>
      <c r="AI10" s="46"/>
      <c r="AJ10" s="49" t="s">
        <v>43</v>
      </c>
    </row>
    <row r="11" spans="1:36" x14ac:dyDescent="0.25">
      <c r="A11" s="29">
        <v>3</v>
      </c>
      <c r="B11" s="1" t="s">
        <v>40</v>
      </c>
      <c r="C11" s="58" t="s">
        <v>41</v>
      </c>
      <c r="D11" s="59">
        <v>234543</v>
      </c>
      <c r="E11" s="7">
        <v>43808</v>
      </c>
      <c r="F11" s="7">
        <v>43808</v>
      </c>
      <c r="G11" s="2">
        <v>1667286</v>
      </c>
      <c r="H11" s="3"/>
      <c r="I11" s="3"/>
      <c r="J11" s="3"/>
      <c r="K11" s="3"/>
      <c r="L11" s="3">
        <v>724630.2</v>
      </c>
      <c r="M11" s="3"/>
      <c r="N11" s="3"/>
      <c r="O11" s="43"/>
      <c r="P11" s="60"/>
      <c r="Q11" s="59">
        <v>234543</v>
      </c>
      <c r="R11" s="2">
        <v>1667286</v>
      </c>
      <c r="S11" s="3"/>
      <c r="T11" s="3"/>
      <c r="U11" s="5"/>
      <c r="V11" s="3"/>
      <c r="W11" s="8">
        <v>2994833</v>
      </c>
      <c r="X11" s="5"/>
      <c r="Y11" s="61">
        <v>1035186</v>
      </c>
      <c r="Z11" s="5"/>
      <c r="AA11" s="62">
        <f t="shared" si="0"/>
        <v>310555.8</v>
      </c>
      <c r="AB11" s="3"/>
      <c r="AC11" s="62">
        <v>724630.2</v>
      </c>
      <c r="AD11" s="63">
        <v>310555.8</v>
      </c>
      <c r="AE11" s="2" t="s">
        <v>39</v>
      </c>
      <c r="AF11" s="2"/>
      <c r="AG11" s="3"/>
      <c r="AH11" s="64">
        <v>724630.2</v>
      </c>
      <c r="AI11" s="46"/>
      <c r="AJ11" s="49" t="s">
        <v>43</v>
      </c>
    </row>
    <row r="12" spans="1:36" x14ac:dyDescent="0.25">
      <c r="A12" s="29">
        <v>4</v>
      </c>
      <c r="B12" s="1" t="s">
        <v>40</v>
      </c>
      <c r="C12" s="58" t="s">
        <v>41</v>
      </c>
      <c r="D12" s="59">
        <v>234555</v>
      </c>
      <c r="E12" s="7">
        <v>43809</v>
      </c>
      <c r="F12" s="7">
        <v>43809</v>
      </c>
      <c r="G12" s="2">
        <v>1863552</v>
      </c>
      <c r="H12" s="3"/>
      <c r="I12" s="3"/>
      <c r="J12" s="3"/>
      <c r="K12" s="3"/>
      <c r="L12" s="3">
        <v>419546.39999999997</v>
      </c>
      <c r="M12" s="3"/>
      <c r="N12" s="3"/>
      <c r="O12" s="43"/>
      <c r="P12" s="60"/>
      <c r="Q12" s="59">
        <v>234555</v>
      </c>
      <c r="R12" s="2">
        <v>1863552</v>
      </c>
      <c r="S12" s="3"/>
      <c r="T12" s="3"/>
      <c r="U12" s="5"/>
      <c r="V12" s="3"/>
      <c r="W12" s="8">
        <v>2994783</v>
      </c>
      <c r="X12" s="5"/>
      <c r="Y12" s="61">
        <v>599352</v>
      </c>
      <c r="Z12" s="5"/>
      <c r="AA12" s="62">
        <f t="shared" si="0"/>
        <v>179805.6</v>
      </c>
      <c r="AB12" s="3"/>
      <c r="AC12" s="62">
        <v>419546.39999999997</v>
      </c>
      <c r="AD12" s="63">
        <v>179805.6</v>
      </c>
      <c r="AE12" s="2" t="s">
        <v>39</v>
      </c>
      <c r="AF12" s="2"/>
      <c r="AG12" s="3"/>
      <c r="AH12" s="64">
        <v>419546.39999999997</v>
      </c>
      <c r="AI12" s="46"/>
      <c r="AJ12" s="49" t="s">
        <v>43</v>
      </c>
    </row>
    <row r="13" spans="1:36" x14ac:dyDescent="0.25">
      <c r="A13" s="29">
        <v>5</v>
      </c>
      <c r="B13" s="1" t="s">
        <v>40</v>
      </c>
      <c r="C13" s="58" t="s">
        <v>41</v>
      </c>
      <c r="D13" s="59">
        <v>236159</v>
      </c>
      <c r="E13" s="7">
        <v>43809</v>
      </c>
      <c r="F13" s="7">
        <v>43809</v>
      </c>
      <c r="G13" s="2">
        <v>3126690</v>
      </c>
      <c r="H13" s="3"/>
      <c r="I13" s="3"/>
      <c r="J13" s="3"/>
      <c r="K13" s="3"/>
      <c r="L13" s="3">
        <v>1400000</v>
      </c>
      <c r="M13" s="3"/>
      <c r="N13" s="3"/>
      <c r="O13" s="43"/>
      <c r="P13" s="60"/>
      <c r="Q13" s="59">
        <v>236159</v>
      </c>
      <c r="R13" s="2">
        <v>3126690</v>
      </c>
      <c r="S13" s="3"/>
      <c r="T13" s="3"/>
      <c r="U13" s="5"/>
      <c r="V13" s="3"/>
      <c r="W13" s="8">
        <v>2663150</v>
      </c>
      <c r="X13" s="5"/>
      <c r="Y13" s="61">
        <v>2000000</v>
      </c>
      <c r="Z13" s="5"/>
      <c r="AA13" s="62">
        <f t="shared" si="0"/>
        <v>600000</v>
      </c>
      <c r="AB13" s="3"/>
      <c r="AC13" s="62">
        <v>1400000</v>
      </c>
      <c r="AD13" s="63">
        <v>600000</v>
      </c>
      <c r="AE13" s="2" t="s">
        <v>39</v>
      </c>
      <c r="AF13" s="2"/>
      <c r="AG13" s="3"/>
      <c r="AH13" s="64">
        <v>1400000</v>
      </c>
      <c r="AI13" s="46"/>
      <c r="AJ13" s="49" t="s">
        <v>43</v>
      </c>
    </row>
    <row r="14" spans="1:36" x14ac:dyDescent="0.25">
      <c r="A14" s="29">
        <v>6</v>
      </c>
      <c r="B14" s="1" t="s">
        <v>40</v>
      </c>
      <c r="C14" s="58" t="s">
        <v>41</v>
      </c>
      <c r="D14" s="59">
        <v>236160</v>
      </c>
      <c r="E14" s="7">
        <v>43850</v>
      </c>
      <c r="F14" s="7">
        <v>43850</v>
      </c>
      <c r="G14" s="2">
        <v>3352262</v>
      </c>
      <c r="H14" s="3"/>
      <c r="I14" s="3"/>
      <c r="J14" s="3"/>
      <c r="K14" s="3"/>
      <c r="L14" s="3">
        <v>1400000</v>
      </c>
      <c r="M14" s="3"/>
      <c r="N14" s="3"/>
      <c r="O14" s="43"/>
      <c r="P14" s="60"/>
      <c r="Q14" s="59">
        <v>236160</v>
      </c>
      <c r="R14" s="2">
        <v>3352262</v>
      </c>
      <c r="S14" s="3"/>
      <c r="T14" s="3"/>
      <c r="U14" s="5"/>
      <c r="V14" s="3"/>
      <c r="W14" s="8">
        <v>2663109</v>
      </c>
      <c r="X14" s="5"/>
      <c r="Y14" s="61">
        <v>2000000</v>
      </c>
      <c r="Z14" s="5"/>
      <c r="AA14" s="62">
        <f t="shared" si="0"/>
        <v>600000</v>
      </c>
      <c r="AB14" s="3"/>
      <c r="AC14" s="62">
        <v>1400000</v>
      </c>
      <c r="AD14" s="63">
        <v>600000</v>
      </c>
      <c r="AE14" s="2" t="s">
        <v>39</v>
      </c>
      <c r="AF14" s="2"/>
      <c r="AG14" s="3"/>
      <c r="AH14" s="64">
        <v>1400000</v>
      </c>
      <c r="AI14" s="46"/>
      <c r="AJ14" s="49" t="s">
        <v>43</v>
      </c>
    </row>
    <row r="15" spans="1:36" x14ac:dyDescent="0.25">
      <c r="A15" s="29">
        <v>7</v>
      </c>
      <c r="B15" s="1" t="s">
        <v>40</v>
      </c>
      <c r="C15" s="58" t="s">
        <v>41</v>
      </c>
      <c r="D15" s="59">
        <v>239158</v>
      </c>
      <c r="E15" s="7">
        <v>43934</v>
      </c>
      <c r="F15" s="7">
        <v>43934</v>
      </c>
      <c r="G15" s="2">
        <v>11560000</v>
      </c>
      <c r="H15" s="3"/>
      <c r="I15" s="3"/>
      <c r="J15" s="3"/>
      <c r="K15" s="3"/>
      <c r="L15" s="3">
        <v>2022999.9999999998</v>
      </c>
      <c r="M15" s="3"/>
      <c r="N15" s="3"/>
      <c r="O15" s="43"/>
      <c r="P15" s="60"/>
      <c r="Q15" s="59">
        <v>239158</v>
      </c>
      <c r="R15" s="2">
        <v>11560000</v>
      </c>
      <c r="S15" s="3"/>
      <c r="T15" s="3"/>
      <c r="U15" s="5"/>
      <c r="V15" s="3"/>
      <c r="W15" s="8">
        <v>2796249</v>
      </c>
      <c r="X15" s="5"/>
      <c r="Y15" s="61">
        <v>2890000</v>
      </c>
      <c r="Z15" s="5"/>
      <c r="AA15" s="62">
        <f t="shared" si="0"/>
        <v>867000</v>
      </c>
      <c r="AB15" s="3"/>
      <c r="AC15" s="62">
        <v>2022999.9999999998</v>
      </c>
      <c r="AD15" s="9">
        <v>867000</v>
      </c>
      <c r="AE15" s="2" t="s">
        <v>39</v>
      </c>
      <c r="AF15" s="2"/>
      <c r="AG15" s="3"/>
      <c r="AH15" s="30">
        <v>2022999.9999999998</v>
      </c>
      <c r="AI15" s="46"/>
      <c r="AJ15" s="49" t="s">
        <v>43</v>
      </c>
    </row>
    <row r="16" spans="1:36" x14ac:dyDescent="0.25">
      <c r="A16" s="29">
        <v>8</v>
      </c>
      <c r="B16" s="1" t="s">
        <v>40</v>
      </c>
      <c r="C16" s="58" t="s">
        <v>41</v>
      </c>
      <c r="D16" s="59">
        <v>240994</v>
      </c>
      <c r="E16" s="7">
        <v>44013</v>
      </c>
      <c r="F16" s="7">
        <v>44013</v>
      </c>
      <c r="G16" s="2">
        <v>794319</v>
      </c>
      <c r="H16" s="3"/>
      <c r="I16" s="3"/>
      <c r="J16" s="3"/>
      <c r="K16" s="3"/>
      <c r="L16" s="3">
        <v>113553.29999999999</v>
      </c>
      <c r="M16" s="3"/>
      <c r="N16" s="3"/>
      <c r="O16" s="43"/>
      <c r="P16" s="60"/>
      <c r="Q16" s="59">
        <v>240994</v>
      </c>
      <c r="R16" s="2">
        <v>794319</v>
      </c>
      <c r="S16" s="3"/>
      <c r="T16" s="3"/>
      <c r="U16" s="5"/>
      <c r="V16" s="3"/>
      <c r="W16" s="8">
        <v>2987611</v>
      </c>
      <c r="X16" s="5"/>
      <c r="Y16" s="61">
        <v>162219</v>
      </c>
      <c r="Z16" s="5"/>
      <c r="AA16" s="62">
        <f t="shared" si="0"/>
        <v>48665.7</v>
      </c>
      <c r="AB16" s="3"/>
      <c r="AC16" s="62">
        <v>113553.29999999999</v>
      </c>
      <c r="AD16" s="9">
        <v>48665.7</v>
      </c>
      <c r="AE16" s="2" t="s">
        <v>39</v>
      </c>
      <c r="AF16" s="2"/>
      <c r="AG16" s="3"/>
      <c r="AH16" s="30">
        <v>113553.29999999999</v>
      </c>
      <c r="AI16" s="46"/>
      <c r="AJ16" s="49" t="s">
        <v>43</v>
      </c>
    </row>
    <row r="17" spans="1:36" x14ac:dyDescent="0.25">
      <c r="A17" s="29">
        <v>9</v>
      </c>
      <c r="B17" s="1" t="s">
        <v>40</v>
      </c>
      <c r="C17" s="58" t="s">
        <v>41</v>
      </c>
      <c r="D17" s="59">
        <v>242015</v>
      </c>
      <c r="E17" s="7">
        <v>44049</v>
      </c>
      <c r="F17" s="7">
        <v>44049</v>
      </c>
      <c r="G17" s="2">
        <v>7000000</v>
      </c>
      <c r="H17" s="3"/>
      <c r="I17" s="3"/>
      <c r="J17" s="3"/>
      <c r="K17" s="3"/>
      <c r="L17" s="3">
        <v>700000</v>
      </c>
      <c r="M17" s="3"/>
      <c r="N17" s="3"/>
      <c r="O17" s="43"/>
      <c r="P17" s="60"/>
      <c r="Q17" s="59">
        <v>242015</v>
      </c>
      <c r="R17" s="2">
        <v>7000000</v>
      </c>
      <c r="S17" s="3"/>
      <c r="T17" s="3"/>
      <c r="U17" s="5"/>
      <c r="V17" s="3"/>
      <c r="W17" s="8">
        <v>2995202</v>
      </c>
      <c r="X17" s="5"/>
      <c r="Y17" s="61">
        <v>1000000</v>
      </c>
      <c r="Z17" s="5"/>
      <c r="AA17" s="62">
        <f t="shared" si="0"/>
        <v>300000</v>
      </c>
      <c r="AB17" s="3"/>
      <c r="AC17" s="62">
        <v>700000</v>
      </c>
      <c r="AD17" s="9">
        <v>300000</v>
      </c>
      <c r="AE17" s="2" t="s">
        <v>39</v>
      </c>
      <c r="AF17" s="2"/>
      <c r="AG17" s="3"/>
      <c r="AH17" s="30">
        <v>700000</v>
      </c>
      <c r="AI17" s="46"/>
      <c r="AJ17" s="49" t="s">
        <v>43</v>
      </c>
    </row>
    <row r="18" spans="1:36" ht="15.75" thickBot="1" x14ac:dyDescent="0.3">
      <c r="A18" s="31">
        <v>10</v>
      </c>
      <c r="B18" s="32" t="s">
        <v>40</v>
      </c>
      <c r="C18" s="65" t="s">
        <v>41</v>
      </c>
      <c r="D18" s="66">
        <v>242110</v>
      </c>
      <c r="E18" s="33">
        <v>44054</v>
      </c>
      <c r="F18" s="33">
        <v>44054</v>
      </c>
      <c r="G18" s="34">
        <v>7000000</v>
      </c>
      <c r="H18" s="35"/>
      <c r="I18" s="35"/>
      <c r="J18" s="35"/>
      <c r="K18" s="35"/>
      <c r="L18" s="35">
        <v>700000</v>
      </c>
      <c r="M18" s="35"/>
      <c r="N18" s="35"/>
      <c r="O18" s="44"/>
      <c r="P18" s="67"/>
      <c r="Q18" s="66">
        <v>242110</v>
      </c>
      <c r="R18" s="34">
        <v>7000000</v>
      </c>
      <c r="S18" s="35"/>
      <c r="T18" s="35"/>
      <c r="U18" s="36"/>
      <c r="V18" s="35"/>
      <c r="W18" s="37">
        <v>3002513</v>
      </c>
      <c r="X18" s="36"/>
      <c r="Y18" s="68">
        <v>1000000</v>
      </c>
      <c r="Z18" s="36"/>
      <c r="AA18" s="69">
        <f t="shared" si="0"/>
        <v>300000</v>
      </c>
      <c r="AB18" s="35"/>
      <c r="AC18" s="69">
        <v>700000</v>
      </c>
      <c r="AD18" s="38">
        <v>300000</v>
      </c>
      <c r="AE18" s="34" t="s">
        <v>39</v>
      </c>
      <c r="AF18" s="34"/>
      <c r="AG18" s="35"/>
      <c r="AH18" s="39">
        <v>700000</v>
      </c>
      <c r="AI18" s="47"/>
      <c r="AJ18" s="50" t="s">
        <v>43</v>
      </c>
    </row>
    <row r="19" spans="1:36" x14ac:dyDescent="0.25">
      <c r="Y19" s="76">
        <f>SUM(Y9:Y18)</f>
        <v>11527906</v>
      </c>
      <c r="AA19" s="76">
        <f>SUM(AA9:AA18)</f>
        <v>3458371.8000000003</v>
      </c>
      <c r="AC19" s="76">
        <f>SUM(AC9:AC18)</f>
        <v>8069534.2000000002</v>
      </c>
      <c r="AD19" s="76">
        <f>SUM(AD9:AD18)</f>
        <v>3458371.8000000003</v>
      </c>
      <c r="AH19" s="76">
        <f>SUM(AH9:AH18)</f>
        <v>8069534.2000000002</v>
      </c>
    </row>
  </sheetData>
  <mergeCells count="2">
    <mergeCell ref="Q7:AH7"/>
    <mergeCell ref="A7:O7"/>
  </mergeCells>
  <conditionalFormatting sqref="P9:P18 C9:C18">
    <cfRule type="expression" dxfId="14" priority="11">
      <formula>($AG9:$AG17173="Total general")</formula>
    </cfRule>
    <cfRule type="expression" dxfId="13" priority="12">
      <formula>($AG9:$AG17173="Total FACTURA PAGADA")</formula>
    </cfRule>
    <cfRule type="expression" dxfId="12" priority="13">
      <formula>($AG9:$AG17173="Total FACTURA EN TRAMITE DE AUDITORIA Y NO VENCIDA PARA PAGO")</formula>
    </cfRule>
    <cfRule type="expression" dxfId="11" priority="14">
      <formula>($AG9:$AG17173="Total FACTURA DEVUELTA")</formula>
    </cfRule>
    <cfRule type="expression" dxfId="10" priority="15">
      <formula>($AG9:$AG17173="Total FACTURA NO RECIBIDA")</formula>
    </cfRule>
  </conditionalFormatting>
  <conditionalFormatting sqref="D9:D18 Q9:Q18 Y9:Y18">
    <cfRule type="expression" dxfId="9" priority="51">
      <formula>($AF9:$AF19585="Total general")</formula>
    </cfRule>
    <cfRule type="expression" dxfId="8" priority="52">
      <formula>($AF9:$AF19585="Total FACTURA PAGADA")</formula>
    </cfRule>
    <cfRule type="expression" dxfId="7" priority="53">
      <formula>($AF9:$AF19585="Total FACTURA EN TRAMITE DE AUDITORIA Y NO VENCIDA PARA PAGO")</formula>
    </cfRule>
    <cfRule type="expression" dxfId="6" priority="54">
      <formula>($AF9:$AF19585="Total FACTURA DEVUELTA")</formula>
    </cfRule>
    <cfRule type="expression" dxfId="5" priority="55">
      <formula>($AF9:$AF19585="Total FACTURA NO RECIBIDA")</formula>
    </cfRule>
  </conditionalFormatting>
  <conditionalFormatting sqref="AC9:AC18 AA9:AA18">
    <cfRule type="expression" dxfId="4" priority="61">
      <formula>($AG9:$AG17067="Total general")</formula>
    </cfRule>
    <cfRule type="expression" dxfId="3" priority="62">
      <formula>($AG9:$AG17067="Total FACTURA PAGADA")</formula>
    </cfRule>
    <cfRule type="expression" dxfId="2" priority="63">
      <formula>($AG9:$AG17067="Total FACTURA EN TRAMITE DE AUDITORIA Y NO VENCIDA PARA PAGO")</formula>
    </cfRule>
    <cfRule type="expression" dxfId="1" priority="64">
      <formula>($AG9:$AG17067="Total FACTURA DEVUELTA")</formula>
    </cfRule>
    <cfRule type="expression" dxfId="0" priority="65">
      <formula>($AG9:$AG17067="Total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c65f6ce-aca7-4909-b6ba-98ecff88dfcd"/>
    <ds:schemaRef ds:uri="2a64215c-eb21-470d-852f-db9fc60a1311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663DA2-7027-4FEE-A7FA-892131CDE5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AIFT010-LA INSTRUMENTADORA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2021-02-02T21:14:25Z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